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15" windowHeight="5640" activeTab="1"/>
  </bookViews>
  <sheets>
    <sheet name="กรอบ" sheetId="1" r:id="rId1"/>
    <sheet name="ภาระคชจ." sheetId="2" r:id="rId2"/>
  </sheets>
  <definedNames/>
  <calcPr fullCalcOnLoad="1"/>
</workbook>
</file>

<file path=xl/sharedStrings.xml><?xml version="1.0" encoding="utf-8"?>
<sst xmlns="http://schemas.openxmlformats.org/spreadsheetml/2006/main" count="696" uniqueCount="172">
  <si>
    <t>ที่</t>
  </si>
  <si>
    <t xml:space="preserve"> ชื่อสายงาน</t>
  </si>
  <si>
    <t>-</t>
  </si>
  <si>
    <t>ระดับ</t>
  </si>
  <si>
    <t>ตำแหน่ง</t>
  </si>
  <si>
    <t>จำนวน</t>
  </si>
  <si>
    <t>ทั้งหมด</t>
  </si>
  <si>
    <t xml:space="preserve"> จำนวนเงิน(1)</t>
  </si>
  <si>
    <t>ค่าใช้จ่ายรวม (3)</t>
  </si>
  <si>
    <t>จำนวนที่มีอยู่</t>
  </si>
  <si>
    <t>เจ้าพนักงานพัสดุ</t>
  </si>
  <si>
    <t>เจ้าพนักงานธุรการ</t>
  </si>
  <si>
    <t>นายช่างโยธา</t>
  </si>
  <si>
    <t>ประโยชน์ตอบแทนอื่น</t>
  </si>
  <si>
    <t>รวมไม่เกินร้อยละ 40</t>
  </si>
  <si>
    <t>งบประมาณรายจ่ายประจำปี</t>
  </si>
  <si>
    <t>รวม</t>
  </si>
  <si>
    <t xml:space="preserve"> สำนักปลัดเทศบาล</t>
  </si>
  <si>
    <t>ปัจจุบัน</t>
  </si>
  <si>
    <t>อัตรากำลังคน</t>
  </si>
  <si>
    <t>เพิ่ม/ลด</t>
  </si>
  <si>
    <t>ภาระค่าใช้จ่าย</t>
  </si>
  <si>
    <t>ที่เพิ่มขึ้น (2)</t>
  </si>
  <si>
    <t>เจ้าพนักงานทะเบียน</t>
  </si>
  <si>
    <t>พนักงานขับรถยนต์</t>
  </si>
  <si>
    <t>ผู้ช่วยเจ้าหน้าที่พัสดุ</t>
  </si>
  <si>
    <t>ผู้ช่วยเจ้าหน้าที่จัดเก็บรายได้</t>
  </si>
  <si>
    <t>ผู้ช่วยเจ้าหน้าที่การเงินและบัญชี</t>
  </si>
  <si>
    <t>รวมเป็นค่าใช้จ่ายบุคคลทั้งสิ้น</t>
  </si>
  <si>
    <t>ฝ่ายอำนวยการ</t>
  </si>
  <si>
    <t>ฝ่ายบริหารงานคลัง</t>
  </si>
  <si>
    <t>ฝ่ายพัฒนารายได้</t>
  </si>
  <si>
    <t>ฝ่ายบริหารงานทั่วไป</t>
  </si>
  <si>
    <t xml:space="preserve"> จำนวน
คน</t>
  </si>
  <si>
    <t>ฝ่ายบริหารงานการศึกษา</t>
  </si>
  <si>
    <t>ครูผู้ดูแลเด็ก</t>
  </si>
  <si>
    <t>ในช่วงเวลา 3 ปีข้างหน้า</t>
  </si>
  <si>
    <t>ลูกจ้างประจำ</t>
  </si>
  <si>
    <t xml:space="preserve">คนงานประชาสัมพันธ์ </t>
  </si>
  <si>
    <t>พนักงานจ้าง</t>
  </si>
  <si>
    <t xml:space="preserve">พนักงานขับรถขยะ </t>
  </si>
  <si>
    <t xml:space="preserve">คนงานทั่วไป </t>
  </si>
  <si>
    <t>คนงานประจำรถบรรทุกขยะ</t>
  </si>
  <si>
    <t>หมาย
เหตุ</t>
  </si>
  <si>
    <t xml:space="preserve">พนักงานพิมพ์ดีด </t>
  </si>
  <si>
    <t xml:space="preserve">พนักงานขับรถยนต์ดับเพลิง </t>
  </si>
  <si>
    <r>
      <t xml:space="preserve">                                       </t>
    </r>
    <r>
      <rPr>
        <b/>
        <u val="single"/>
        <sz val="11"/>
        <rFont val="TH SarabunIT๙"/>
        <family val="2"/>
      </rPr>
      <t>รวม</t>
    </r>
  </si>
  <si>
    <r>
      <t xml:space="preserve"> </t>
    </r>
    <r>
      <rPr>
        <b/>
        <u val="single"/>
        <sz val="11"/>
        <rFont val="TH SarabunIT๙"/>
        <family val="2"/>
      </rPr>
      <t>กองคลัง</t>
    </r>
  </si>
  <si>
    <r>
      <t xml:space="preserve"> </t>
    </r>
    <r>
      <rPr>
        <b/>
        <u val="single"/>
        <sz val="11"/>
        <rFont val="TH SarabunIT๙"/>
        <family val="2"/>
      </rPr>
      <t>กองช่าง</t>
    </r>
  </si>
  <si>
    <r>
      <t xml:space="preserve"> </t>
    </r>
    <r>
      <rPr>
        <b/>
        <u val="single"/>
        <sz val="11"/>
        <rFont val="TH SarabunIT๙"/>
        <family val="2"/>
      </rPr>
      <t>กองสาธารณสุขและสิ่งแวดล้อม</t>
    </r>
  </si>
  <si>
    <r>
      <t xml:space="preserve"> </t>
    </r>
    <r>
      <rPr>
        <b/>
        <u val="single"/>
        <sz val="11"/>
        <rFont val="TH SarabunIT๙"/>
        <family val="2"/>
      </rPr>
      <t>กองการศึกษา</t>
    </r>
  </si>
  <si>
    <r>
      <rPr>
        <sz val="11"/>
        <color indexed="9"/>
        <rFont val="TH SarabunIT๙"/>
        <family val="2"/>
      </rPr>
      <t xml:space="preserve">หมายเหตุ   : </t>
    </r>
    <r>
      <rPr>
        <sz val="11"/>
        <rFont val="TH SarabunIT๙"/>
        <family val="2"/>
      </rPr>
      <t xml:space="preserve">   งบประมาณรายจ่าย   ปี </t>
    </r>
  </si>
  <si>
    <r>
      <rPr>
        <sz val="11"/>
        <color indexed="9"/>
        <rFont val="TH SarabunIT๙"/>
        <family val="2"/>
      </rPr>
      <t xml:space="preserve">หมายเหตุ   :  </t>
    </r>
    <r>
      <rPr>
        <sz val="11"/>
        <rFont val="TH SarabunIT๙"/>
        <family val="2"/>
      </rPr>
      <t xml:space="preserve">  งบประมาณรายจ่าย   ปี </t>
    </r>
  </si>
  <si>
    <t>เจ้าพนักงานจัดเก็บรายได้</t>
  </si>
  <si>
    <t>พนักงานจดมาตรน้ำประปา</t>
  </si>
  <si>
    <t>พนักงานขับเครื่องจักรกลขนาดเบา</t>
  </si>
  <si>
    <t>หมายเหตุ</t>
  </si>
  <si>
    <t>กลาง</t>
  </si>
  <si>
    <t>ต้น</t>
  </si>
  <si>
    <t>นักวิเคราะห์นโยบายและแผน</t>
  </si>
  <si>
    <t>21</t>
  </si>
  <si>
    <t>22</t>
  </si>
  <si>
    <t>23</t>
  </si>
  <si>
    <t>24</t>
  </si>
  <si>
    <t>25</t>
  </si>
  <si>
    <t>ตำแหน่งที่คาดว่าจะใช้</t>
  </si>
  <si>
    <t>ผู้ช่วยครูผู้ดูแลเด็ก</t>
  </si>
  <si>
    <t>ส่วนราชการ</t>
  </si>
  <si>
    <t>กรอบ</t>
  </si>
  <si>
    <t>กรอบอัตรากำลัง</t>
  </si>
  <si>
    <t>เดิม</t>
  </si>
  <si>
    <t>พนักงานขับรถยนต์ดับเพลิง</t>
  </si>
  <si>
    <t>คนงานทั่วไป</t>
  </si>
  <si>
    <t>ปลัดเทศบาล (นักบริหารงานเทศบาลระดับกลาง)</t>
  </si>
  <si>
    <t>หัวหน้าสำนักปลัด (นักบริหารงานทั่วไประดับต้น)</t>
  </si>
  <si>
    <t>หัวหน้าฝ่ายอำนวยการ (นักบริหารงานทั่วไประดับต้น)</t>
  </si>
  <si>
    <t xml:space="preserve">ผู้อำนวยการกองคลัง (นักบริหารงานการคลังระดับต้น) </t>
  </si>
  <si>
    <t>หัวหน้าฝ่ายบริหารงานคลัง (นักบริหารงานการคลังระดับต้น)</t>
  </si>
  <si>
    <t>หัวหน้าฝ่ายพัฒนารายได้ (นักบริหารงานการคลังระดับต้น)</t>
  </si>
  <si>
    <t xml:space="preserve">ผู้อำนวยการกองช่าง (นักบริหารงานช่างระดับต้น) </t>
  </si>
  <si>
    <t>หัวหน้าฝ่ายบริหารงานทั่วไป (นักบริหารงานทั่วไประดับต้น)</t>
  </si>
  <si>
    <t>ผู้อำนวยการกองสาธารณสุขฯ (นักบริหารงานสาธารณสุขระดับต้น)</t>
  </si>
  <si>
    <t xml:space="preserve">หัวหน้าสำนักปลัด (นักบริหารงานทั่วไป)  </t>
  </si>
  <si>
    <t>ปลัดเทศบาล (นักบริหารงานเทศบาล)</t>
  </si>
  <si>
    <r>
      <t>หัวหน้าฝ่ายอำนวยการ</t>
    </r>
    <r>
      <rPr>
        <sz val="10"/>
        <rFont val="TH SarabunIT๙"/>
        <family val="2"/>
      </rPr>
      <t>(นักบริหารงานทั่วไป)</t>
    </r>
  </si>
  <si>
    <r>
      <t>ผู้อำนวยการกองคลัง</t>
    </r>
    <r>
      <rPr>
        <sz val="10"/>
        <rFont val="TH SarabunIT๙"/>
        <family val="2"/>
      </rPr>
      <t>(นักบริหารงานการคลัง)</t>
    </r>
  </si>
  <si>
    <r>
      <t>หัวหน้าฝ่ายบริหารงานคลัง</t>
    </r>
    <r>
      <rPr>
        <sz val="10"/>
        <rFont val="TH SarabunIT๙"/>
        <family val="2"/>
      </rPr>
      <t>(นักบริหารงานการคลัง)</t>
    </r>
  </si>
  <si>
    <r>
      <t xml:space="preserve">หัวหน้าฝ่ายพัฒนารายได้ </t>
    </r>
    <r>
      <rPr>
        <sz val="10"/>
        <rFont val="TH SarabunIT๙"/>
        <family val="2"/>
      </rPr>
      <t>(นักบริหารงานการคลัง)</t>
    </r>
  </si>
  <si>
    <t>ผู้อำนวยการกองช่าง (นักบริหารงานช่าง)</t>
  </si>
  <si>
    <t>หัวหน้าฝ่ายบริหารงานทั่วไป (นักบริหารงานทั่วไป)</t>
  </si>
  <si>
    <r>
      <t>หัวหน้าฝ่ายบริหารงานทั่วไป</t>
    </r>
    <r>
      <rPr>
        <sz val="9"/>
        <rFont val="TH SarabunIT๙"/>
        <family val="2"/>
      </rPr>
      <t xml:space="preserve"> (นักบริหารงานทั่วไป)</t>
    </r>
  </si>
  <si>
    <r>
      <t>ผู้อำนวยการกองสาธารณสุข</t>
    </r>
    <r>
      <rPr>
        <sz val="9"/>
        <rFont val="TH SarabunIT๙"/>
        <family val="2"/>
      </rPr>
      <t xml:space="preserve"> (นักบริหารงานสาธารณสุข)</t>
    </r>
  </si>
  <si>
    <r>
      <t>หัวหน้าฝ่ายบริหารงานการศึกษา</t>
    </r>
    <r>
      <rPr>
        <sz val="9"/>
        <rFont val="TH SarabunIT๙"/>
        <family val="2"/>
      </rPr>
      <t xml:space="preserve"> (นักบริหารการศึกษา)</t>
    </r>
  </si>
  <si>
    <t>ผู้อำนวยการกองการศึกษา (นักบริหารการศึกษา)</t>
  </si>
  <si>
    <t>หมายเหตุ   :    งบประมาณรายจ่าย   ปี</t>
  </si>
  <si>
    <t>ประโยชน์ตอบแทนอื่น   ปี</t>
  </si>
  <si>
    <t>พนักงานธุรการ</t>
  </si>
  <si>
    <t>ชก.</t>
  </si>
  <si>
    <t>ชง.</t>
  </si>
  <si>
    <t>ปง.</t>
  </si>
  <si>
    <t>นักวิเคราะห์นโยบายและแผน (ชก.)</t>
  </si>
  <si>
    <t>เจ้าพนักงานธุรการ (ปง.)</t>
  </si>
  <si>
    <t>นายช่างโยธา (ชง.)</t>
  </si>
  <si>
    <t>นายช่างโยธา (ปง.)</t>
  </si>
  <si>
    <t>เจ้าพนักงานพัสดุ (ปง.)</t>
  </si>
  <si>
    <t>เจ้าพนักงานทะเบียน (ชง.)</t>
  </si>
  <si>
    <t>ลำดับ
ที่</t>
  </si>
  <si>
    <t>หัวหน้าฝ่ายบริหารงานการศึกษา (นักบริหารงานการศึกษาระดับต้น)</t>
  </si>
  <si>
    <t>ผู้อำนวยการกองการศึกษา(นักบริหารงานการศึกษาระดับต้น)</t>
  </si>
  <si>
    <t>2562</t>
  </si>
  <si>
    <t>2563</t>
  </si>
  <si>
    <t>พนักงานจดมาตรวัดน้ำ</t>
  </si>
  <si>
    <t>ครูผู้ช่วย</t>
  </si>
  <si>
    <t>(เพิ่มขึ้นจากปี 61 ร้อยละ 5)</t>
  </si>
  <si>
    <t>(เพิ่มขึ้นจากปี 62 ร้อยละ 5)</t>
  </si>
  <si>
    <t>2561 =</t>
  </si>
  <si>
    <t>2562 =</t>
  </si>
  <si>
    <t>2563 =</t>
  </si>
  <si>
    <t>(ร้อยละ 20 ของยอดรวมเงินเดือน/ค่าจ้าง)</t>
  </si>
  <si>
    <t>กรอบอัตรกำลัง 3 ปี ระหว่างปี 2561-2563</t>
  </si>
  <si>
    <t>(41,930)</t>
  </si>
  <si>
    <t>(34,110)</t>
  </si>
  <si>
    <t>(24,010)</t>
  </si>
  <si>
    <t>(24,970)</t>
  </si>
  <si>
    <t>(23,370)</t>
  </si>
  <si>
    <t>(17,270)</t>
  </si>
  <si>
    <t>(20,680)
(21,010)</t>
  </si>
  <si>
    <t>(21,010)</t>
  </si>
  <si>
    <t>(17,880)
ถึงขั้นสูงสุด</t>
  </si>
  <si>
    <t>(18,480)</t>
  </si>
  <si>
    <t>(12,390)
(11,920)</t>
  </si>
  <si>
    <t>(30,790)</t>
  </si>
  <si>
    <t>(31,880)</t>
  </si>
  <si>
    <t>(14,030)</t>
  </si>
  <si>
    <t>(11,920)</t>
  </si>
  <si>
    <t>(11,670)</t>
  </si>
  <si>
    <t>(22,620)</t>
  </si>
  <si>
    <t>(20,680)</t>
  </si>
  <si>
    <t>(25,970)</t>
  </si>
  <si>
    <t>(ว่างเดิม)</t>
  </si>
  <si>
    <t>(21,190)</t>
  </si>
  <si>
    <t>(15,440)</t>
  </si>
  <si>
    <t>(18,190)</t>
  </si>
  <si>
    <t xml:space="preserve">ระบุเฉพาะ
จำนวน
อัตรา
ที่ใช้เงิน
อุดหนุน
</t>
  </si>
  <si>
    <t>(ศูนย์พัฒนาเด็กเล็ก)</t>
  </si>
  <si>
    <t>(19,100)</t>
  </si>
  <si>
    <t xml:space="preserve">(เพิ่มขึ้นจากปี 60 ร้อยละ 5) (34,000,000 x 5%) </t>
  </si>
  <si>
    <t>ว่างให้ยุบ</t>
  </si>
  <si>
    <t xml:space="preserve"> สำนักปลัดเทศบาล (01)</t>
  </si>
  <si>
    <r>
      <t xml:space="preserve"> </t>
    </r>
    <r>
      <rPr>
        <b/>
        <u val="single"/>
        <sz val="15"/>
        <rFont val="TH SarabunIT๙"/>
        <family val="2"/>
      </rPr>
      <t>กองช่าง (05)</t>
    </r>
  </si>
  <si>
    <r>
      <t xml:space="preserve"> </t>
    </r>
    <r>
      <rPr>
        <b/>
        <u val="single"/>
        <sz val="15"/>
        <rFont val="TH SarabunIT๙"/>
        <family val="2"/>
      </rPr>
      <t>กองคลัง (04)</t>
    </r>
  </si>
  <si>
    <r>
      <t xml:space="preserve"> </t>
    </r>
    <r>
      <rPr>
        <b/>
        <u val="single"/>
        <sz val="15"/>
        <rFont val="TH SarabunIT๙"/>
        <family val="2"/>
      </rPr>
      <t>กองสาธารณสุขและสิ่งแวดล้อม (06)</t>
    </r>
  </si>
  <si>
    <r>
      <t xml:space="preserve"> </t>
    </r>
    <r>
      <rPr>
        <b/>
        <u val="single"/>
        <sz val="15"/>
        <rFont val="TH SarabunIT๙"/>
        <family val="2"/>
      </rPr>
      <t>กองการศึกษา (08)</t>
    </r>
  </si>
  <si>
    <t>พนักงานเก็บเงิน (เกษียณปี 63)</t>
  </si>
  <si>
    <t>นักพัฒนาชุมชน</t>
  </si>
  <si>
    <t>ปก./ชก.</t>
  </si>
  <si>
    <t>กำหนดเพิ่ม</t>
  </si>
  <si>
    <t>+1</t>
  </si>
  <si>
    <t>ว่าง</t>
  </si>
  <si>
    <t>+2</t>
  </si>
  <si>
    <r>
      <rPr>
        <b/>
        <sz val="16"/>
        <rFont val="TH SarabunIT๙"/>
        <family val="2"/>
      </rPr>
      <t xml:space="preserve">          ๘.๒  การวิเคราะห์การกำหนดตำแหน่ง</t>
    </r>
    <r>
      <rPr>
        <sz val="16"/>
        <rFont val="TH SarabunIT๙"/>
        <family val="2"/>
      </rPr>
      <t xml:space="preserve">
          เทศบาลตำบลกระดังงาได้วิเคราะห์การกำหนดตำแหน่งจากภารกิจที่จะดำเนินการ   ในแต่ละส่วนราชการในระยะเวลา 3 ปีข้างหน้า ซึ่งเป็นตัวสะท้อนให้เห็นว่าปริมาณงานในแต่ละส่วนราชการมีเท่าใด     เพื่อนำมาวิเคราะห์ว่าจะใช้ตำแหน่งใด จำนวนเท่าใด ในส่วนราชการใด  จึงจะเหมาะสมกับภารกิจ และปริมาณงาน และเพื่อให้คุ้มค่าต่อการใช้จ่ายงบประมาณ ของเทศบาลตำบลกระดังงา  และเพื่อให้การบริหารงานของเทศบาลตำบลกระดังงาเป็นไปอย่างมีประสิทธิภาพประสิทธิผล โดยนำผลการวิเคราะห์ตำแหน่งมาจัดทำข้อมูลลงในกรอบอัตรากำลัง ดังนี้</t>
    </r>
  </si>
  <si>
    <t>กำหนดเพิ่ม 1 อัตรา</t>
  </si>
  <si>
    <t>๙.  ภาระค่าใช้จ่ายเกี่ยวกับเงินเดือนและประโยชน์ตอบแทนอื่น</t>
  </si>
  <si>
    <t>-1</t>
  </si>
  <si>
    <t>ฝ่ายแบบแผนและก่อสร้าง</t>
  </si>
  <si>
    <r>
      <t>หัวหน้าฝ่ายแบบแผนและก่อสร้าง</t>
    </r>
    <r>
      <rPr>
        <sz val="9"/>
        <rFont val="TH SarabunIT๙"/>
        <family val="2"/>
      </rPr>
      <t xml:space="preserve"> (นักบริหารงานช่าง)</t>
    </r>
  </si>
  <si>
    <t>(กำหนดเพิ่ม)</t>
  </si>
  <si>
    <t>ฝ่ายป้องกันและรักษาความสงบ</t>
  </si>
  <si>
    <t>หัวหน้าฝ่ายแบบแผนและก่อสร้าง (นักบริหารงานช่างระดับต้น)</t>
  </si>
  <si>
    <r>
      <rPr>
        <sz val="14"/>
        <rFont val="TH SarabunIT๙"/>
        <family val="2"/>
      </rPr>
      <t>หัวหน้าฝ่ายป้องกันและรักษาความสงบ</t>
    </r>
    <r>
      <rPr>
        <sz val="11"/>
        <rFont val="TH SarabunIT๙"/>
        <family val="2"/>
      </rPr>
      <t xml:space="preserve"> (นักบริหารงานทั่วไประดับต้น)</t>
    </r>
  </si>
  <si>
    <t>พนักงานเก็บเงิน (เกษียณอายุ กันยายน 2562)</t>
  </si>
  <si>
    <t>ผู้ดูแลเด็ก (ทั่วไป)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</si>
</sst>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&lt;=99999999][$-D000000]0\-####\-####;[$-D000000]#\-####\-####"/>
    <numFmt numFmtId="201" formatCode="_(* #,##0.0_);_(* \(#,##0.0\);_(* &quot;-&quot;??_);_(@_)"/>
    <numFmt numFmtId="202" formatCode="_(* #,##0_);_(* \(#,##0\);_(* &quot;-&quot;??_);_(@_)"/>
    <numFmt numFmtId="203" formatCode="[$-41E]d\ mmmm\ yyyy"/>
    <numFmt numFmtId="204" formatCode="_(* #,##0.000_);_(* \(#,##0.000\);_(* &quot;-&quot;??_);_(@_)"/>
    <numFmt numFmtId="205" formatCode="_(* #,##0.0000_);_(* \(#,##0.0000\);_(* &quot;-&quot;??_);_(@_)"/>
    <numFmt numFmtId="206" formatCode="_-* #,##0_-;\-* #,##0_-;_-* &quot;-&quot;??_-;_-@_-"/>
    <numFmt numFmtId="207" formatCode="#,##0.00_ ;\-#,##0.00\ "/>
    <numFmt numFmtId="208" formatCode="#,##0_ ;\-#,##0\ "/>
    <numFmt numFmtId="209" formatCode="#,##0.0000"/>
    <numFmt numFmtId="210" formatCode="#,##0.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69">
    <font>
      <sz val="10"/>
      <name val="Arial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b/>
      <u val="single"/>
      <sz val="11"/>
      <name val="TH SarabunIT๙"/>
      <family val="2"/>
    </font>
    <font>
      <u val="single"/>
      <sz val="11"/>
      <name val="TH SarabunIT๙"/>
      <family val="2"/>
    </font>
    <font>
      <sz val="9"/>
      <name val="TH SarabunIT๙"/>
      <family val="2"/>
    </font>
    <font>
      <sz val="12"/>
      <name val="TH SarabunIT๙"/>
      <family val="2"/>
    </font>
    <font>
      <sz val="11"/>
      <color indexed="9"/>
      <name val="TH SarabunIT๙"/>
      <family val="2"/>
    </font>
    <font>
      <b/>
      <sz val="10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b/>
      <sz val="15"/>
      <name val="TH SarabunIT๙"/>
      <family val="2"/>
    </font>
    <font>
      <u val="single"/>
      <sz val="15"/>
      <name val="TH SarabunIT๙"/>
      <family val="2"/>
    </font>
    <font>
      <sz val="13"/>
      <name val="TH SarabunIT๙"/>
      <family val="2"/>
    </font>
    <font>
      <sz val="13.5"/>
      <name val="TH SarabunIT๙"/>
      <family val="2"/>
    </font>
    <font>
      <sz val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IT๙"/>
      <family val="2"/>
    </font>
    <font>
      <u val="single"/>
      <sz val="11"/>
      <color indexed="8"/>
      <name val="TH SarabunIT๙"/>
      <family val="2"/>
    </font>
    <font>
      <sz val="6"/>
      <color indexed="8"/>
      <name val="TH SarabunIT๙"/>
      <family val="2"/>
    </font>
    <font>
      <sz val="15"/>
      <color indexed="9"/>
      <name val="TH SarabunIT๙"/>
      <family val="2"/>
    </font>
    <font>
      <b/>
      <sz val="18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u val="single"/>
      <sz val="11"/>
      <color theme="1"/>
      <name val="TH SarabunIT๙"/>
      <family val="2"/>
    </font>
    <font>
      <sz val="6"/>
      <color theme="1"/>
      <name val="TH SarabunIT๙"/>
      <family val="2"/>
    </font>
    <font>
      <sz val="15"/>
      <color theme="0"/>
      <name val="TH SarabunIT๙"/>
      <family val="2"/>
    </font>
    <font>
      <b/>
      <sz val="18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202" fontId="3" fillId="0" borderId="16" xfId="38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202" fontId="3" fillId="0" borderId="16" xfId="38" applyNumberFormat="1" applyFont="1" applyFill="1" applyBorder="1" applyAlignment="1">
      <alignment/>
    </xf>
    <xf numFmtId="202" fontId="3" fillId="0" borderId="17" xfId="38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2" fontId="3" fillId="0" borderId="10" xfId="38" applyNumberFormat="1" applyFont="1" applyFill="1" applyBorder="1" applyAlignment="1">
      <alignment/>
    </xf>
    <xf numFmtId="202" fontId="3" fillId="0" borderId="0" xfId="38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202" fontId="3" fillId="0" borderId="16" xfId="0" applyNumberFormat="1" applyFont="1" applyFill="1" applyBorder="1" applyAlignment="1">
      <alignment horizontal="center"/>
    </xf>
    <xf numFmtId="202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02" fontId="3" fillId="0" borderId="21" xfId="38" applyNumberFormat="1" applyFont="1" applyFill="1" applyBorder="1" applyAlignment="1">
      <alignment horizontal="center"/>
    </xf>
    <xf numFmtId="202" fontId="3" fillId="0" borderId="21" xfId="38" applyNumberFormat="1" applyFont="1" applyFill="1" applyBorder="1" applyAlignment="1">
      <alignment/>
    </xf>
    <xf numFmtId="202" fontId="3" fillId="0" borderId="20" xfId="38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3" fillId="0" borderId="23" xfId="38" applyNumberFormat="1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202" fontId="3" fillId="0" borderId="23" xfId="38" applyNumberFormat="1" applyFont="1" applyFill="1" applyBorder="1" applyAlignment="1">
      <alignment horizontal="center"/>
    </xf>
    <xf numFmtId="202" fontId="3" fillId="0" borderId="24" xfId="38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202" fontId="3" fillId="0" borderId="23" xfId="38" applyNumberFormat="1" applyFont="1" applyFill="1" applyBorder="1" applyAlignment="1" quotePrefix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3" fontId="3" fillId="0" borderId="25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 vertical="center" wrapText="1"/>
    </xf>
    <xf numFmtId="202" fontId="3" fillId="0" borderId="24" xfId="38" applyNumberFormat="1" applyFont="1" applyFill="1" applyBorder="1" applyAlignment="1">
      <alignment horizontal="center"/>
    </xf>
    <xf numFmtId="202" fontId="3" fillId="0" borderId="26" xfId="38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202" fontId="3" fillId="0" borderId="10" xfId="38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202" fontId="4" fillId="0" borderId="27" xfId="38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4" fontId="4" fillId="0" borderId="0" xfId="38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38" applyNumberFormat="1" applyFont="1" applyFill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202" fontId="3" fillId="0" borderId="17" xfId="38" applyNumberFormat="1" applyFont="1" applyFill="1" applyBorder="1" applyAlignment="1">
      <alignment horizontal="center" vertical="center" wrapText="1"/>
    </xf>
    <xf numFmtId="202" fontId="3" fillId="0" borderId="16" xfId="38" applyNumberFormat="1" applyFont="1" applyFill="1" applyBorder="1" applyAlignment="1">
      <alignment horizontal="center" vertical="center" wrapText="1"/>
    </xf>
    <xf numFmtId="202" fontId="3" fillId="0" borderId="10" xfId="38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202" fontId="3" fillId="0" borderId="0" xfId="38" applyNumberFormat="1" applyFont="1" applyFill="1" applyBorder="1" applyAlignment="1">
      <alignment horizontal="center" vertical="center" wrapText="1"/>
    </xf>
    <xf numFmtId="202" fontId="3" fillId="0" borderId="21" xfId="38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202" fontId="3" fillId="0" borderId="23" xfId="3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202" fontId="3" fillId="0" borderId="18" xfId="38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4" xfId="0" applyFont="1" applyBorder="1" applyAlignment="1" quotePrefix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202" fontId="4" fillId="0" borderId="23" xfId="38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center"/>
    </xf>
    <xf numFmtId="202" fontId="4" fillId="0" borderId="24" xfId="38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Fill="1" applyBorder="1" applyAlignment="1">
      <alignment/>
    </xf>
    <xf numFmtId="1" fontId="3" fillId="0" borderId="28" xfId="0" applyNumberFormat="1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/>
    </xf>
    <xf numFmtId="3" fontId="3" fillId="0" borderId="0" xfId="38" applyNumberFormat="1" applyFont="1" applyFill="1" applyBorder="1" applyAlignment="1">
      <alignment/>
    </xf>
    <xf numFmtId="49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3" fontId="3" fillId="0" borderId="24" xfId="38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3" fontId="3" fillId="0" borderId="20" xfId="38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 quotePrefix="1">
      <alignment horizontal="center"/>
    </xf>
    <xf numFmtId="202" fontId="3" fillId="0" borderId="17" xfId="38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1" fontId="4" fillId="0" borderId="24" xfId="38" applyNumberFormat="1" applyFont="1" applyBorder="1" applyAlignment="1">
      <alignment horizontal="center"/>
    </xf>
    <xf numFmtId="1" fontId="4" fillId="0" borderId="23" xfId="38" applyNumberFormat="1" applyFont="1" applyFill="1" applyBorder="1" applyAlignment="1">
      <alignment horizontal="center"/>
    </xf>
    <xf numFmtId="1" fontId="4" fillId="0" borderId="24" xfId="38" applyNumberFormat="1" applyFont="1" applyFill="1" applyBorder="1" applyAlignment="1">
      <alignment horizontal="center"/>
    </xf>
    <xf numFmtId="202" fontId="4" fillId="0" borderId="24" xfId="38" applyNumberFormat="1" applyFont="1" applyFill="1" applyBorder="1" applyAlignment="1">
      <alignment horizontal="center"/>
    </xf>
    <xf numFmtId="202" fontId="4" fillId="0" borderId="23" xfId="38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202" fontId="3" fillId="0" borderId="28" xfId="38" applyNumberFormat="1" applyFont="1" applyFill="1" applyBorder="1" applyAlignment="1">
      <alignment/>
    </xf>
    <xf numFmtId="202" fontId="3" fillId="0" borderId="27" xfId="38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02" fontId="3" fillId="0" borderId="31" xfId="38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202" fontId="3" fillId="0" borderId="32" xfId="38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202" fontId="3" fillId="0" borderId="24" xfId="0" applyNumberFormat="1" applyFont="1" applyFill="1" applyBorder="1" applyAlignment="1">
      <alignment horizontal="center"/>
    </xf>
    <xf numFmtId="202" fontId="3" fillId="0" borderId="23" xfId="0" applyNumberFormat="1" applyFont="1" applyFill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3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 wrapText="1"/>
    </xf>
    <xf numFmtId="202" fontId="4" fillId="0" borderId="26" xfId="38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202" fontId="3" fillId="0" borderId="33" xfId="38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center" vertical="center" wrapText="1"/>
    </xf>
    <xf numFmtId="202" fontId="3" fillId="0" borderId="25" xfId="38" applyNumberFormat="1" applyFont="1" applyFill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 quotePrefix="1">
      <alignment horizontal="center"/>
    </xf>
    <xf numFmtId="194" fontId="4" fillId="0" borderId="24" xfId="0" applyNumberFormat="1" applyFont="1" applyFill="1" applyBorder="1" applyAlignment="1">
      <alignment/>
    </xf>
    <xf numFmtId="194" fontId="4" fillId="0" borderId="23" xfId="0" applyNumberFormat="1" applyFont="1" applyFill="1" applyBorder="1" applyAlignment="1">
      <alignment/>
    </xf>
    <xf numFmtId="3" fontId="3" fillId="0" borderId="16" xfId="38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" fontId="7" fillId="0" borderId="3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1" fillId="0" borderId="0" xfId="38" applyNumberFormat="1" applyFont="1" applyFill="1" applyBorder="1" applyAlignment="1">
      <alignment horizontal="center" vertical="center" textRotation="180"/>
    </xf>
    <xf numFmtId="0" fontId="4" fillId="0" borderId="37" xfId="0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202" fontId="64" fillId="0" borderId="23" xfId="38" applyNumberFormat="1" applyFont="1" applyFill="1" applyBorder="1" applyAlignment="1">
      <alignment horizontal="center"/>
    </xf>
    <xf numFmtId="1" fontId="64" fillId="0" borderId="23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21" xfId="0" applyFont="1" applyBorder="1" applyAlignment="1">
      <alignment horizontal="center"/>
    </xf>
    <xf numFmtId="0" fontId="65" fillId="0" borderId="21" xfId="0" applyFont="1" applyFill="1" applyBorder="1" applyAlignment="1">
      <alignment horizontal="left" vertical="center"/>
    </xf>
    <xf numFmtId="49" fontId="64" fillId="0" borderId="21" xfId="0" applyNumberFormat="1" applyFont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202" fontId="64" fillId="0" borderId="21" xfId="38" applyNumberFormat="1" applyFont="1" applyFill="1" applyBorder="1" applyAlignment="1">
      <alignment horizontal="center"/>
    </xf>
    <xf numFmtId="1" fontId="64" fillId="0" borderId="34" xfId="0" applyNumberFormat="1" applyFont="1" applyBorder="1" applyAlignment="1">
      <alignment horizontal="center"/>
    </xf>
    <xf numFmtId="49" fontId="64" fillId="0" borderId="21" xfId="0" applyNumberFormat="1" applyFont="1" applyFill="1" applyBorder="1" applyAlignment="1">
      <alignment horizontal="center"/>
    </xf>
    <xf numFmtId="3" fontId="64" fillId="0" borderId="10" xfId="0" applyNumberFormat="1" applyFont="1" applyFill="1" applyBorder="1" applyAlignment="1">
      <alignment horizontal="center" vertical="center" wrapText="1"/>
    </xf>
    <xf numFmtId="3" fontId="64" fillId="0" borderId="19" xfId="0" applyNumberFormat="1" applyFont="1" applyFill="1" applyBorder="1" applyAlignment="1">
      <alignment horizontal="center" vertical="center" wrapText="1"/>
    </xf>
    <xf numFmtId="202" fontId="64" fillId="0" borderId="34" xfId="38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16" xfId="0" applyFont="1" applyBorder="1" applyAlignment="1">
      <alignment horizontal="center"/>
    </xf>
    <xf numFmtId="0" fontId="64" fillId="0" borderId="10" xfId="0" applyFont="1" applyBorder="1" applyAlignment="1">
      <alignment/>
    </xf>
    <xf numFmtId="49" fontId="64" fillId="0" borderId="16" xfId="0" applyNumberFormat="1" applyFont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202" fontId="64" fillId="0" borderId="16" xfId="38" applyNumberFormat="1" applyFont="1" applyFill="1" applyBorder="1" applyAlignment="1">
      <alignment horizontal="center"/>
    </xf>
    <xf numFmtId="1" fontId="64" fillId="0" borderId="16" xfId="0" applyNumberFormat="1" applyFont="1" applyBorder="1" applyAlignment="1">
      <alignment horizontal="center"/>
    </xf>
    <xf numFmtId="3" fontId="64" fillId="0" borderId="16" xfId="0" applyNumberFormat="1" applyFont="1" applyFill="1" applyBorder="1" applyAlignment="1">
      <alignment horizontal="center" vertical="center" wrapText="1"/>
    </xf>
    <xf numFmtId="0" fontId="64" fillId="0" borderId="23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/>
    </xf>
    <xf numFmtId="0" fontId="64" fillId="0" borderId="20" xfId="0" applyFont="1" applyFill="1" applyBorder="1" applyAlignment="1">
      <alignment horizontal="center"/>
    </xf>
    <xf numFmtId="1" fontId="64" fillId="0" borderId="23" xfId="0" applyNumberFormat="1" applyFont="1" applyBorder="1" applyAlignment="1">
      <alignment horizontal="center"/>
    </xf>
    <xf numFmtId="1" fontId="64" fillId="0" borderId="20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202" fontId="3" fillId="0" borderId="38" xfId="38" applyNumberFormat="1" applyFont="1" applyFill="1" applyBorder="1" applyAlignment="1">
      <alignment/>
    </xf>
    <xf numFmtId="202" fontId="3" fillId="0" borderId="24" xfId="38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202" fontId="3" fillId="0" borderId="0" xfId="38" applyNumberFormat="1" applyFont="1" applyFill="1" applyBorder="1" applyAlignment="1">
      <alignment horizontal="center"/>
    </xf>
    <xf numFmtId="202" fontId="3" fillId="0" borderId="19" xfId="38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202" fontId="64" fillId="0" borderId="24" xfId="38" applyNumberFormat="1" applyFont="1" applyFill="1" applyBorder="1" applyAlignment="1">
      <alignment horizontal="center"/>
    </xf>
    <xf numFmtId="202" fontId="64" fillId="0" borderId="16" xfId="38" applyNumberFormat="1" applyFont="1" applyFill="1" applyBorder="1" applyAlignment="1">
      <alignment horizontal="center" vertical="center" wrapText="1"/>
    </xf>
    <xf numFmtId="202" fontId="64" fillId="0" borderId="20" xfId="38" applyNumberFormat="1" applyFont="1" applyFill="1" applyBorder="1" applyAlignment="1">
      <alignment horizontal="center"/>
    </xf>
    <xf numFmtId="202" fontId="64" fillId="0" borderId="22" xfId="38" applyNumberFormat="1" applyFont="1" applyFill="1" applyBorder="1" applyAlignment="1">
      <alignment horizontal="center"/>
    </xf>
    <xf numFmtId="202" fontId="64" fillId="0" borderId="10" xfId="38" applyNumberFormat="1" applyFont="1" applyFill="1" applyBorder="1" applyAlignment="1">
      <alignment horizontal="center" vertical="center" wrapText="1"/>
    </xf>
    <xf numFmtId="202" fontId="64" fillId="0" borderId="18" xfId="38" applyNumberFormat="1" applyFont="1" applyFill="1" applyBorder="1" applyAlignment="1">
      <alignment horizontal="center"/>
    </xf>
    <xf numFmtId="202" fontId="64" fillId="0" borderId="0" xfId="38" applyNumberFormat="1" applyFont="1" applyFill="1" applyBorder="1" applyAlignment="1">
      <alignment horizontal="center"/>
    </xf>
    <xf numFmtId="202" fontId="64" fillId="0" borderId="10" xfId="38" applyNumberFormat="1" applyFont="1" applyFill="1" applyBorder="1" applyAlignment="1">
      <alignment horizontal="center"/>
    </xf>
    <xf numFmtId="202" fontId="4" fillId="0" borderId="25" xfId="38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 horizontal="center"/>
    </xf>
    <xf numFmtId="202" fontId="3" fillId="0" borderId="20" xfId="38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3" fontId="13" fillId="0" borderId="16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202" fontId="13" fillId="0" borderId="16" xfId="38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/>
    </xf>
    <xf numFmtId="3" fontId="13" fillId="0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3" fontId="13" fillId="0" borderId="25" xfId="0" applyNumberFormat="1" applyFont="1" applyFill="1" applyBorder="1" applyAlignment="1">
      <alignment horizontal="center"/>
    </xf>
    <xf numFmtId="202" fontId="13" fillId="0" borderId="23" xfId="38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center" wrapText="1"/>
    </xf>
    <xf numFmtId="3" fontId="12" fillId="0" borderId="16" xfId="38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3" fontId="13" fillId="0" borderId="21" xfId="0" applyNumberFormat="1" applyFont="1" applyFill="1" applyBorder="1" applyAlignment="1">
      <alignment horizontal="center"/>
    </xf>
    <xf numFmtId="202" fontId="13" fillId="0" borderId="21" xfId="38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202" fontId="13" fillId="0" borderId="10" xfId="38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/>
    </xf>
    <xf numFmtId="202" fontId="12" fillId="0" borderId="23" xfId="38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5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4" xfId="0" applyNumberFormat="1" applyFont="1" applyFill="1" applyBorder="1" applyAlignment="1">
      <alignment horizontal="center"/>
    </xf>
    <xf numFmtId="202" fontId="13" fillId="0" borderId="14" xfId="38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1" fontId="13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3" fontId="13" fillId="0" borderId="21" xfId="38" applyNumberFormat="1" applyFont="1" applyFill="1" applyBorder="1" applyAlignment="1">
      <alignment horizontal="center"/>
    </xf>
    <xf numFmtId="0" fontId="13" fillId="0" borderId="25" xfId="0" applyFont="1" applyBorder="1" applyAlignment="1">
      <alignment/>
    </xf>
    <xf numFmtId="1" fontId="13" fillId="0" borderId="23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3" fontId="13" fillId="0" borderId="23" xfId="38" applyNumberFormat="1" applyFont="1" applyFill="1" applyBorder="1" applyAlignment="1">
      <alignment horizontal="center"/>
    </xf>
    <xf numFmtId="0" fontId="17" fillId="0" borderId="22" xfId="0" applyFont="1" applyBorder="1" applyAlignment="1">
      <alignment/>
    </xf>
    <xf numFmtId="1" fontId="13" fillId="0" borderId="34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3" fontId="13" fillId="0" borderId="16" xfId="38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3" fontId="13" fillId="0" borderId="32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/>
    </xf>
    <xf numFmtId="1" fontId="13" fillId="0" borderId="32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1" fontId="13" fillId="0" borderId="16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1" fontId="13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2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3" fillId="0" borderId="2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02" fontId="13" fillId="0" borderId="0" xfId="38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8" xfId="0" applyFont="1" applyBorder="1" applyAlignment="1">
      <alignment/>
    </xf>
    <xf numFmtId="3" fontId="13" fillId="0" borderId="38" xfId="0" applyNumberFormat="1" applyFont="1" applyFill="1" applyBorder="1" applyAlignment="1">
      <alignment horizontal="center"/>
    </xf>
    <xf numFmtId="3" fontId="13" fillId="0" borderId="39" xfId="0" applyNumberFormat="1" applyFont="1" applyFill="1" applyBorder="1" applyAlignment="1">
      <alignment horizontal="center"/>
    </xf>
    <xf numFmtId="202" fontId="13" fillId="0" borderId="38" xfId="38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202" fontId="12" fillId="0" borderId="16" xfId="38" applyNumberFormat="1" applyFont="1" applyFill="1" applyBorder="1" applyAlignment="1">
      <alignment horizontal="center"/>
    </xf>
    <xf numFmtId="49" fontId="7" fillId="0" borderId="10" xfId="38" applyNumberFormat="1" applyFont="1" applyFill="1" applyBorder="1" applyAlignment="1">
      <alignment horizontal="center" vertical="center" wrapText="1"/>
    </xf>
    <xf numFmtId="49" fontId="7" fillId="0" borderId="16" xfId="38" applyNumberFormat="1" applyFont="1" applyFill="1" applyBorder="1" applyAlignment="1">
      <alignment horizontal="center" vertical="center" wrapText="1"/>
    </xf>
    <xf numFmtId="49" fontId="7" fillId="0" borderId="23" xfId="38" applyNumberFormat="1" applyFont="1" applyFill="1" applyBorder="1" applyAlignment="1">
      <alignment horizontal="center" vertical="center" wrapText="1"/>
    </xf>
    <xf numFmtId="49" fontId="20" fillId="0" borderId="23" xfId="38" applyNumberFormat="1" applyFont="1" applyFill="1" applyBorder="1" applyAlignment="1">
      <alignment horizontal="center" vertical="center" wrapText="1"/>
    </xf>
    <xf numFmtId="49" fontId="4" fillId="0" borderId="33" xfId="38" applyNumberFormat="1" applyFont="1" applyFill="1" applyBorder="1" applyAlignment="1">
      <alignment horizontal="center"/>
    </xf>
    <xf numFmtId="49" fontId="4" fillId="0" borderId="0" xfId="38" applyNumberFormat="1" applyFont="1" applyFill="1" applyBorder="1" applyAlignment="1">
      <alignment horizontal="center"/>
    </xf>
    <xf numFmtId="49" fontId="3" fillId="0" borderId="21" xfId="38" applyNumberFormat="1" applyFont="1" applyFill="1" applyBorder="1" applyAlignment="1">
      <alignment horizontal="center" vertical="center" wrapText="1"/>
    </xf>
    <xf numFmtId="49" fontId="3" fillId="0" borderId="23" xfId="38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3" fillId="0" borderId="32" xfId="38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20" fillId="0" borderId="16" xfId="38" applyNumberFormat="1" applyFont="1" applyFill="1" applyBorder="1" applyAlignment="1">
      <alignment horizontal="center"/>
    </xf>
    <xf numFmtId="49" fontId="3" fillId="0" borderId="21" xfId="38" applyNumberFormat="1" applyFont="1" applyFill="1" applyBorder="1" applyAlignment="1">
      <alignment horizontal="center"/>
    </xf>
    <xf numFmtId="49" fontId="3" fillId="0" borderId="23" xfId="38" applyNumberFormat="1" applyFont="1" applyFill="1" applyBorder="1" applyAlignment="1">
      <alignment horizontal="center"/>
    </xf>
    <xf numFmtId="49" fontId="7" fillId="0" borderId="16" xfId="38" applyNumberFormat="1" applyFont="1" applyFill="1" applyBorder="1" applyAlignment="1">
      <alignment horizontal="center"/>
    </xf>
    <xf numFmtId="49" fontId="3" fillId="0" borderId="34" xfId="38" applyNumberFormat="1" applyFont="1" applyFill="1" applyBorder="1" applyAlignment="1">
      <alignment horizontal="center"/>
    </xf>
    <xf numFmtId="49" fontId="3" fillId="0" borderId="31" xfId="38" applyNumberFormat="1" applyFont="1" applyFill="1" applyBorder="1" applyAlignment="1">
      <alignment horizontal="center"/>
    </xf>
    <xf numFmtId="49" fontId="3" fillId="0" borderId="26" xfId="38" applyNumberFormat="1" applyFont="1" applyFill="1" applyBorder="1" applyAlignment="1">
      <alignment horizontal="center"/>
    </xf>
    <xf numFmtId="49" fontId="3" fillId="0" borderId="16" xfId="38" applyNumberFormat="1" applyFont="1" applyFill="1" applyBorder="1" applyAlignment="1">
      <alignment horizontal="center"/>
    </xf>
    <xf numFmtId="49" fontId="4" fillId="0" borderId="23" xfId="38" applyNumberFormat="1" applyFont="1" applyFill="1" applyBorder="1" applyAlignment="1">
      <alignment horizontal="center"/>
    </xf>
    <xf numFmtId="49" fontId="3" fillId="0" borderId="27" xfId="38" applyNumberFormat="1" applyFont="1" applyFill="1" applyBorder="1" applyAlignment="1">
      <alignment horizontal="center"/>
    </xf>
    <xf numFmtId="49" fontId="3" fillId="0" borderId="0" xfId="38" applyNumberFormat="1" applyFont="1" applyFill="1" applyBorder="1" applyAlignment="1">
      <alignment horizontal="center"/>
    </xf>
    <xf numFmtId="49" fontId="4" fillId="0" borderId="26" xfId="38" applyNumberFormat="1" applyFont="1" applyFill="1" applyBorder="1" applyAlignment="1">
      <alignment horizontal="center"/>
    </xf>
    <xf numFmtId="49" fontId="3" fillId="0" borderId="33" xfId="38" applyNumberFormat="1" applyFont="1" applyFill="1" applyBorder="1" applyAlignment="1">
      <alignment horizontal="center"/>
    </xf>
    <xf numFmtId="49" fontId="66" fillId="0" borderId="23" xfId="38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20" fillId="0" borderId="16" xfId="38" applyNumberFormat="1" applyFont="1" applyFill="1" applyBorder="1" applyAlignment="1">
      <alignment horizontal="center" vertical="center" wrapText="1"/>
    </xf>
    <xf numFmtId="49" fontId="20" fillId="0" borderId="10" xfId="38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94" fontId="3" fillId="0" borderId="0" xfId="38" applyFont="1" applyBorder="1" applyAlignment="1">
      <alignment/>
    </xf>
    <xf numFmtId="43" fontId="3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4" fillId="0" borderId="23" xfId="0" applyNumberFormat="1" applyFont="1" applyBorder="1" applyAlignment="1">
      <alignment horizontal="center"/>
    </xf>
    <xf numFmtId="202" fontId="3" fillId="0" borderId="26" xfId="38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/>
    </xf>
    <xf numFmtId="3" fontId="3" fillId="0" borderId="21" xfId="38" applyNumberFormat="1" applyFont="1" applyFill="1" applyBorder="1" applyAlignment="1">
      <alignment/>
    </xf>
    <xf numFmtId="0" fontId="64" fillId="0" borderId="16" xfId="0" applyFont="1" applyFill="1" applyBorder="1" applyAlignment="1">
      <alignment/>
    </xf>
    <xf numFmtId="49" fontId="64" fillId="0" borderId="16" xfId="0" applyNumberFormat="1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1" fontId="64" fillId="0" borderId="16" xfId="0" applyNumberFormat="1" applyFont="1" applyFill="1" applyBorder="1" applyAlignment="1">
      <alignment horizontal="center"/>
    </xf>
    <xf numFmtId="202" fontId="3" fillId="0" borderId="2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1" fontId="13" fillId="0" borderId="15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02" fontId="13" fillId="0" borderId="15" xfId="38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202" fontId="16" fillId="0" borderId="15" xfId="38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/>
    </xf>
    <xf numFmtId="1" fontId="8" fillId="0" borderId="3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/>
    </xf>
    <xf numFmtId="1" fontId="13" fillId="0" borderId="21" xfId="0" applyNumberFormat="1" applyFont="1" applyBorder="1" applyAlignment="1">
      <alignment/>
    </xf>
    <xf numFmtId="1" fontId="16" fillId="0" borderId="15" xfId="0" applyNumberFormat="1" applyFont="1" applyBorder="1" applyAlignment="1">
      <alignment horizontal="center"/>
    </xf>
    <xf numFmtId="1" fontId="13" fillId="0" borderId="0" xfId="0" applyNumberFormat="1" applyFont="1" applyFill="1" applyAlignment="1">
      <alignment/>
    </xf>
    <xf numFmtId="49" fontId="16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/>
    </xf>
    <xf numFmtId="1" fontId="4" fillId="0" borderId="27" xfId="38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/>
    </xf>
    <xf numFmtId="49" fontId="4" fillId="0" borderId="27" xfId="38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6" fillId="0" borderId="34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13" fillId="0" borderId="32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67" fillId="0" borderId="0" xfId="0" applyNumberFormat="1" applyFont="1" applyFill="1" applyBorder="1" applyAlignment="1">
      <alignment horizontal="center"/>
    </xf>
    <xf numFmtId="3" fontId="67" fillId="0" borderId="0" xfId="0" applyNumberFormat="1" applyFont="1" applyFill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 wrapText="1"/>
    </xf>
    <xf numFmtId="202" fontId="8" fillId="0" borderId="16" xfId="38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/>
    </xf>
    <xf numFmtId="1" fontId="13" fillId="0" borderId="37" xfId="0" applyNumberFormat="1" applyFont="1" applyBorder="1" applyAlignment="1">
      <alignment horizontal="center"/>
    </xf>
    <xf numFmtId="1" fontId="13" fillId="0" borderId="41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66" fillId="0" borderId="10" xfId="38" applyNumberFormat="1" applyFont="1" applyFill="1" applyBorder="1" applyAlignment="1">
      <alignment horizontal="center" wrapText="1"/>
    </xf>
    <xf numFmtId="49" fontId="66" fillId="0" borderId="16" xfId="38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Fill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72">
      <selection activeCell="B92" sqref="B92"/>
    </sheetView>
  </sheetViews>
  <sheetFormatPr defaultColWidth="9.140625" defaultRowHeight="12.75"/>
  <cols>
    <col min="1" max="1" width="6.00390625" style="446" customWidth="1"/>
    <col min="2" max="2" width="44.7109375" style="323" customWidth="1"/>
    <col min="3" max="3" width="6.140625" style="511" customWidth="1"/>
    <col min="4" max="4" width="5.140625" style="324" customWidth="1"/>
    <col min="5" max="5" width="5.140625" style="430" customWidth="1"/>
    <col min="6" max="6" width="4.57421875" style="430" customWidth="1"/>
    <col min="7" max="7" width="5.00390625" style="325" customWidth="1"/>
    <col min="8" max="9" width="4.57421875" style="325" customWidth="1"/>
    <col min="10" max="10" width="15.140625" style="429" customWidth="1"/>
    <col min="11" max="11" width="11.7109375" style="323" bestFit="1" customWidth="1"/>
    <col min="12" max="12" width="12.57421875" style="323" bestFit="1" customWidth="1"/>
    <col min="13" max="13" width="11.7109375" style="323" bestFit="1" customWidth="1"/>
    <col min="14" max="14" width="12.140625" style="323" bestFit="1" customWidth="1"/>
    <col min="15" max="15" width="11.7109375" style="323" bestFit="1" customWidth="1"/>
    <col min="16" max="16384" width="9.140625" style="323" customWidth="1"/>
  </cols>
  <sheetData>
    <row r="1" ht="20.25">
      <c r="J1" s="326">
        <v>30</v>
      </c>
    </row>
    <row r="2" ht="20.25">
      <c r="J2" s="326"/>
    </row>
    <row r="3" spans="1:10" ht="118.5" customHeight="1">
      <c r="A3" s="554" t="s">
        <v>160</v>
      </c>
      <c r="B3" s="555"/>
      <c r="C3" s="555"/>
      <c r="D3" s="555"/>
      <c r="E3" s="555"/>
      <c r="F3" s="555"/>
      <c r="G3" s="555"/>
      <c r="H3" s="555"/>
      <c r="I3" s="555"/>
      <c r="J3" s="555"/>
    </row>
    <row r="5" spans="1:10" ht="20.25" customHeight="1">
      <c r="A5" s="556" t="s">
        <v>119</v>
      </c>
      <c r="B5" s="556"/>
      <c r="C5" s="556"/>
      <c r="D5" s="556"/>
      <c r="E5" s="556"/>
      <c r="F5" s="556"/>
      <c r="G5" s="556"/>
      <c r="H5" s="556"/>
      <c r="I5" s="556"/>
      <c r="J5" s="556"/>
    </row>
    <row r="6" spans="1:10" ht="20.25" customHeight="1">
      <c r="A6" s="558" t="s">
        <v>106</v>
      </c>
      <c r="B6" s="560" t="s">
        <v>67</v>
      </c>
      <c r="C6" s="512" t="s">
        <v>68</v>
      </c>
      <c r="D6" s="562" t="s">
        <v>69</v>
      </c>
      <c r="E6" s="563"/>
      <c r="F6" s="564"/>
      <c r="G6" s="565" t="s">
        <v>20</v>
      </c>
      <c r="H6" s="566"/>
      <c r="I6" s="566"/>
      <c r="J6" s="570" t="s">
        <v>56</v>
      </c>
    </row>
    <row r="7" spans="1:10" ht="20.25" customHeight="1">
      <c r="A7" s="559"/>
      <c r="B7" s="561"/>
      <c r="C7" s="513" t="s">
        <v>70</v>
      </c>
      <c r="D7" s="327">
        <v>2561</v>
      </c>
      <c r="E7" s="537" t="s">
        <v>109</v>
      </c>
      <c r="F7" s="537" t="s">
        <v>110</v>
      </c>
      <c r="G7" s="327">
        <v>2561</v>
      </c>
      <c r="H7" s="328" t="s">
        <v>109</v>
      </c>
      <c r="I7" s="328" t="s">
        <v>110</v>
      </c>
      <c r="J7" s="571"/>
    </row>
    <row r="8" spans="1:10" ht="20.25" customHeight="1">
      <c r="A8" s="451">
        <v>1</v>
      </c>
      <c r="B8" s="447" t="s">
        <v>73</v>
      </c>
      <c r="C8" s="514">
        <v>1</v>
      </c>
      <c r="D8" s="514">
        <v>1</v>
      </c>
      <c r="E8" s="538">
        <v>1</v>
      </c>
      <c r="F8" s="538">
        <v>1</v>
      </c>
      <c r="G8" s="448" t="s">
        <v>2</v>
      </c>
      <c r="H8" s="448" t="s">
        <v>2</v>
      </c>
      <c r="I8" s="449" t="s">
        <v>2</v>
      </c>
      <c r="J8" s="450"/>
    </row>
    <row r="9" spans="1:10" ht="20.25" customHeight="1">
      <c r="A9" s="366"/>
      <c r="B9" s="333" t="s">
        <v>148</v>
      </c>
      <c r="C9" s="402"/>
      <c r="D9" s="402"/>
      <c r="E9" s="380"/>
      <c r="F9" s="359"/>
      <c r="G9" s="335"/>
      <c r="H9" s="334"/>
      <c r="I9" s="336"/>
      <c r="J9" s="337"/>
    </row>
    <row r="10" spans="1:10" ht="20.25" customHeight="1">
      <c r="A10" s="368">
        <v>2</v>
      </c>
      <c r="B10" s="338" t="s">
        <v>74</v>
      </c>
      <c r="C10" s="384">
        <v>1</v>
      </c>
      <c r="D10" s="384">
        <v>1</v>
      </c>
      <c r="E10" s="384">
        <v>1</v>
      </c>
      <c r="F10" s="384">
        <v>1</v>
      </c>
      <c r="G10" s="339" t="s">
        <v>2</v>
      </c>
      <c r="H10" s="339" t="s">
        <v>2</v>
      </c>
      <c r="I10" s="339" t="s">
        <v>2</v>
      </c>
      <c r="J10" s="340"/>
    </row>
    <row r="11" spans="1:10" ht="20.25" customHeight="1">
      <c r="A11" s="452"/>
      <c r="B11" s="341" t="s">
        <v>29</v>
      </c>
      <c r="C11" s="412"/>
      <c r="D11" s="412"/>
      <c r="E11" s="412"/>
      <c r="F11" s="412"/>
      <c r="G11" s="342"/>
      <c r="H11" s="342"/>
      <c r="I11" s="342"/>
      <c r="J11" s="343"/>
    </row>
    <row r="12" spans="1:10" s="325" customFormat="1" ht="20.25" customHeight="1">
      <c r="A12" s="453">
        <v>3</v>
      </c>
      <c r="B12" s="344" t="s">
        <v>75</v>
      </c>
      <c r="C12" s="384">
        <v>1</v>
      </c>
      <c r="D12" s="384">
        <v>1</v>
      </c>
      <c r="E12" s="515">
        <v>1</v>
      </c>
      <c r="F12" s="515">
        <v>1</v>
      </c>
      <c r="G12" s="350" t="s">
        <v>2</v>
      </c>
      <c r="H12" s="339" t="s">
        <v>2</v>
      </c>
      <c r="I12" s="339" t="s">
        <v>2</v>
      </c>
      <c r="J12" s="340"/>
    </row>
    <row r="13" spans="1:10" ht="20.25" customHeight="1">
      <c r="A13" s="367">
        <v>4</v>
      </c>
      <c r="B13" s="346" t="s">
        <v>105</v>
      </c>
      <c r="C13" s="421">
        <v>1</v>
      </c>
      <c r="D13" s="421">
        <v>1</v>
      </c>
      <c r="E13" s="392">
        <v>1</v>
      </c>
      <c r="F13" s="392">
        <v>1</v>
      </c>
      <c r="G13" s="345" t="s">
        <v>2</v>
      </c>
      <c r="H13" s="345" t="s">
        <v>2</v>
      </c>
      <c r="I13" s="347" t="s">
        <v>2</v>
      </c>
      <c r="J13" s="348"/>
    </row>
    <row r="14" spans="1:10" ht="20.25" customHeight="1">
      <c r="A14" s="452">
        <v>5</v>
      </c>
      <c r="B14" s="346" t="s">
        <v>100</v>
      </c>
      <c r="C14" s="421">
        <v>1</v>
      </c>
      <c r="D14" s="421">
        <v>1</v>
      </c>
      <c r="E14" s="392">
        <v>1</v>
      </c>
      <c r="F14" s="392">
        <v>1</v>
      </c>
      <c r="G14" s="345" t="s">
        <v>2</v>
      </c>
      <c r="H14" s="345" t="s">
        <v>2</v>
      </c>
      <c r="I14" s="347" t="s">
        <v>2</v>
      </c>
      <c r="J14" s="348"/>
    </row>
    <row r="15" spans="1:10" ht="20.25" customHeight="1">
      <c r="A15" s="366">
        <v>6</v>
      </c>
      <c r="B15" s="346" t="s">
        <v>101</v>
      </c>
      <c r="C15" s="421">
        <v>1</v>
      </c>
      <c r="D15" s="421">
        <v>1</v>
      </c>
      <c r="E15" s="392">
        <v>1</v>
      </c>
      <c r="F15" s="392">
        <v>1</v>
      </c>
      <c r="G15" s="345" t="s">
        <v>2</v>
      </c>
      <c r="H15" s="345" t="s">
        <v>2</v>
      </c>
      <c r="I15" s="347" t="s">
        <v>2</v>
      </c>
      <c r="J15" s="348"/>
    </row>
    <row r="16" spans="1:10" ht="20.25" customHeight="1">
      <c r="A16" s="366"/>
      <c r="B16" s="352" t="s">
        <v>37</v>
      </c>
      <c r="C16" s="441"/>
      <c r="D16" s="441"/>
      <c r="E16" s="386"/>
      <c r="F16" s="386"/>
      <c r="G16" s="353"/>
      <c r="H16" s="353"/>
      <c r="I16" s="353"/>
      <c r="J16" s="354"/>
    </row>
    <row r="17" spans="1:10" ht="20.25" customHeight="1">
      <c r="A17" s="452">
        <v>7</v>
      </c>
      <c r="B17" s="355" t="s">
        <v>44</v>
      </c>
      <c r="C17" s="420">
        <v>2</v>
      </c>
      <c r="D17" s="420">
        <v>2</v>
      </c>
      <c r="E17" s="399">
        <v>2</v>
      </c>
      <c r="F17" s="399">
        <v>2</v>
      </c>
      <c r="G17" s="330" t="s">
        <v>2</v>
      </c>
      <c r="H17" s="356" t="s">
        <v>2</v>
      </c>
      <c r="I17" s="331" t="s">
        <v>2</v>
      </c>
      <c r="J17" s="357" t="s">
        <v>147</v>
      </c>
    </row>
    <row r="18" spans="1:10" s="325" customFormat="1" ht="20.25" customHeight="1">
      <c r="A18" s="361">
        <v>8</v>
      </c>
      <c r="B18" s="349" t="s">
        <v>38</v>
      </c>
      <c r="C18" s="392">
        <v>1</v>
      </c>
      <c r="D18" s="392">
        <v>1</v>
      </c>
      <c r="E18" s="392">
        <v>1</v>
      </c>
      <c r="F18" s="392">
        <v>1</v>
      </c>
      <c r="G18" s="345" t="s">
        <v>2</v>
      </c>
      <c r="H18" s="345" t="s">
        <v>2</v>
      </c>
      <c r="I18" s="347" t="s">
        <v>2</v>
      </c>
      <c r="J18" s="348" t="s">
        <v>147</v>
      </c>
    </row>
    <row r="19" spans="1:10" ht="20.25" customHeight="1">
      <c r="A19" s="452"/>
      <c r="B19" s="352" t="s">
        <v>39</v>
      </c>
      <c r="C19" s="441"/>
      <c r="D19" s="441"/>
      <c r="E19" s="386"/>
      <c r="F19" s="386"/>
      <c r="G19" s="353"/>
      <c r="H19" s="353"/>
      <c r="I19" s="358"/>
      <c r="J19" s="354"/>
    </row>
    <row r="20" spans="1:10" ht="20.25" customHeight="1">
      <c r="A20" s="452">
        <v>9</v>
      </c>
      <c r="B20" s="329" t="s">
        <v>24</v>
      </c>
      <c r="C20" s="420">
        <v>2</v>
      </c>
      <c r="D20" s="420">
        <v>2</v>
      </c>
      <c r="E20" s="428">
        <v>2</v>
      </c>
      <c r="F20" s="399">
        <v>2</v>
      </c>
      <c r="G20" s="330" t="s">
        <v>2</v>
      </c>
      <c r="H20" s="330" t="s">
        <v>2</v>
      </c>
      <c r="I20" s="330" t="s">
        <v>2</v>
      </c>
      <c r="J20" s="332"/>
    </row>
    <row r="21" spans="1:10" ht="20.25" customHeight="1">
      <c r="A21" s="366"/>
      <c r="B21" s="341" t="s">
        <v>167</v>
      </c>
      <c r="C21" s="412"/>
      <c r="D21" s="412"/>
      <c r="E21" s="412"/>
      <c r="F21" s="412"/>
      <c r="G21" s="342"/>
      <c r="H21" s="342"/>
      <c r="I21" s="342"/>
      <c r="J21" s="536"/>
    </row>
    <row r="22" spans="1:10" s="325" customFormat="1" ht="20.25" customHeight="1">
      <c r="A22" s="453">
        <v>10</v>
      </c>
      <c r="B22" s="344" t="s">
        <v>169</v>
      </c>
      <c r="C22" s="384" t="s">
        <v>2</v>
      </c>
      <c r="D22" s="384">
        <v>1</v>
      </c>
      <c r="E22" s="515">
        <v>1</v>
      </c>
      <c r="F22" s="515">
        <v>1</v>
      </c>
      <c r="G22" s="547" t="s">
        <v>157</v>
      </c>
      <c r="H22" s="339" t="s">
        <v>2</v>
      </c>
      <c r="I22" s="339" t="s">
        <v>2</v>
      </c>
      <c r="J22" s="553" t="s">
        <v>161</v>
      </c>
    </row>
    <row r="23" spans="1:10" ht="20.25" customHeight="1">
      <c r="A23" s="366"/>
      <c r="B23" s="352" t="s">
        <v>37</v>
      </c>
      <c r="C23" s="441"/>
      <c r="D23" s="441"/>
      <c r="E23" s="386"/>
      <c r="F23" s="386"/>
      <c r="G23" s="353"/>
      <c r="H23" s="353"/>
      <c r="I23" s="353"/>
      <c r="J23" s="354"/>
    </row>
    <row r="24" spans="1:10" ht="20.25" customHeight="1">
      <c r="A24" s="367">
        <v>11</v>
      </c>
      <c r="B24" s="346" t="s">
        <v>71</v>
      </c>
      <c r="C24" s="421">
        <v>1</v>
      </c>
      <c r="D24" s="421">
        <v>1</v>
      </c>
      <c r="E24" s="386">
        <v>1</v>
      </c>
      <c r="F24" s="392">
        <v>1</v>
      </c>
      <c r="G24" s="345" t="s">
        <v>2</v>
      </c>
      <c r="H24" s="353" t="s">
        <v>2</v>
      </c>
      <c r="I24" s="347" t="s">
        <v>2</v>
      </c>
      <c r="J24" s="348" t="s">
        <v>147</v>
      </c>
    </row>
    <row r="25" spans="1:10" s="325" customFormat="1" ht="20.25" customHeight="1">
      <c r="A25" s="361">
        <v>12</v>
      </c>
      <c r="B25" s="426" t="s">
        <v>55</v>
      </c>
      <c r="C25" s="392">
        <v>1</v>
      </c>
      <c r="D25" s="392">
        <v>1</v>
      </c>
      <c r="E25" s="392">
        <v>1</v>
      </c>
      <c r="F25" s="392">
        <v>1</v>
      </c>
      <c r="G25" s="345" t="s">
        <v>2</v>
      </c>
      <c r="H25" s="345" t="s">
        <v>2</v>
      </c>
      <c r="I25" s="347" t="s">
        <v>2</v>
      </c>
      <c r="J25" s="348" t="s">
        <v>147</v>
      </c>
    </row>
    <row r="26" spans="1:10" s="325" customFormat="1" ht="20.25" customHeight="1">
      <c r="A26" s="388"/>
      <c r="B26" s="535" t="s">
        <v>150</v>
      </c>
      <c r="C26" s="380"/>
      <c r="D26" s="359"/>
      <c r="E26" s="380"/>
      <c r="F26" s="359"/>
      <c r="G26" s="360"/>
      <c r="H26" s="360"/>
      <c r="I26" s="337"/>
      <c r="J26" s="337"/>
    </row>
    <row r="27" spans="1:10" s="325" customFormat="1" ht="20.25" customHeight="1">
      <c r="A27" s="453">
        <v>13</v>
      </c>
      <c r="B27" s="338" t="s">
        <v>76</v>
      </c>
      <c r="C27" s="384">
        <v>1</v>
      </c>
      <c r="D27" s="384">
        <v>1</v>
      </c>
      <c r="E27" s="384">
        <v>1</v>
      </c>
      <c r="F27" s="384">
        <v>1</v>
      </c>
      <c r="G27" s="339" t="s">
        <v>2</v>
      </c>
      <c r="H27" s="339" t="s">
        <v>2</v>
      </c>
      <c r="I27" s="339" t="s">
        <v>2</v>
      </c>
      <c r="J27" s="340"/>
    </row>
    <row r="28" spans="1:10" s="325" customFormat="1" ht="20.25" customHeight="1">
      <c r="A28" s="388"/>
      <c r="B28" s="341" t="s">
        <v>30</v>
      </c>
      <c r="C28" s="412"/>
      <c r="D28" s="412"/>
      <c r="E28" s="412"/>
      <c r="F28" s="412"/>
      <c r="G28" s="342"/>
      <c r="H28" s="342"/>
      <c r="I28" s="342"/>
      <c r="J28" s="343"/>
    </row>
    <row r="29" spans="1:10" s="325" customFormat="1" ht="20.25" customHeight="1">
      <c r="A29" s="363">
        <v>14</v>
      </c>
      <c r="B29" s="431" t="s">
        <v>77</v>
      </c>
      <c r="C29" s="515">
        <v>1</v>
      </c>
      <c r="D29" s="384">
        <v>1</v>
      </c>
      <c r="E29" s="384">
        <v>1</v>
      </c>
      <c r="F29" s="384">
        <v>1</v>
      </c>
      <c r="G29" s="339" t="s">
        <v>2</v>
      </c>
      <c r="H29" s="339" t="s">
        <v>2</v>
      </c>
      <c r="I29" s="339" t="s">
        <v>2</v>
      </c>
      <c r="J29" s="340"/>
    </row>
    <row r="30" spans="1:10" ht="20.25" customHeight="1">
      <c r="A30" s="366">
        <v>15</v>
      </c>
      <c r="B30" s="349" t="s">
        <v>104</v>
      </c>
      <c r="C30" s="392">
        <v>1</v>
      </c>
      <c r="D30" s="392">
        <v>1</v>
      </c>
      <c r="E30" s="392">
        <v>1</v>
      </c>
      <c r="F30" s="392">
        <v>1</v>
      </c>
      <c r="G30" s="345" t="s">
        <v>2</v>
      </c>
      <c r="H30" s="345" t="s">
        <v>2</v>
      </c>
      <c r="I30" s="347" t="s">
        <v>2</v>
      </c>
      <c r="J30" s="362"/>
    </row>
    <row r="31" spans="1:10" ht="20.25" customHeight="1">
      <c r="A31" s="366"/>
      <c r="B31" s="352" t="s">
        <v>39</v>
      </c>
      <c r="C31" s="441"/>
      <c r="D31" s="441"/>
      <c r="E31" s="386"/>
      <c r="F31" s="386"/>
      <c r="G31" s="353"/>
      <c r="H31" s="353"/>
      <c r="I31" s="358"/>
      <c r="J31" s="354"/>
    </row>
    <row r="32" spans="1:10" ht="20.25" customHeight="1">
      <c r="A32" s="369">
        <v>16</v>
      </c>
      <c r="B32" s="364" t="s">
        <v>25</v>
      </c>
      <c r="C32" s="399">
        <v>1</v>
      </c>
      <c r="D32" s="399">
        <v>1</v>
      </c>
      <c r="E32" s="399">
        <v>1</v>
      </c>
      <c r="F32" s="399">
        <v>1</v>
      </c>
      <c r="G32" s="330" t="s">
        <v>2</v>
      </c>
      <c r="H32" s="330" t="s">
        <v>2</v>
      </c>
      <c r="I32" s="330" t="s">
        <v>2</v>
      </c>
      <c r="J32" s="457"/>
    </row>
    <row r="33" spans="1:10" ht="20.25" customHeight="1">
      <c r="A33" s="367">
        <v>17</v>
      </c>
      <c r="B33" s="349" t="s">
        <v>27</v>
      </c>
      <c r="C33" s="399">
        <v>1</v>
      </c>
      <c r="D33" s="399">
        <v>1</v>
      </c>
      <c r="E33" s="399">
        <v>1</v>
      </c>
      <c r="F33" s="399">
        <v>1</v>
      </c>
      <c r="G33" s="330" t="s">
        <v>2</v>
      </c>
      <c r="H33" s="330" t="s">
        <v>2</v>
      </c>
      <c r="I33" s="330" t="s">
        <v>2</v>
      </c>
      <c r="J33" s="332"/>
    </row>
    <row r="34" spans="1:10" ht="20.25" customHeight="1">
      <c r="A34" s="366"/>
      <c r="B34" s="365" t="s">
        <v>31</v>
      </c>
      <c r="C34" s="441"/>
      <c r="D34" s="441"/>
      <c r="E34" s="386"/>
      <c r="F34" s="386"/>
      <c r="G34" s="353"/>
      <c r="H34" s="353"/>
      <c r="I34" s="358"/>
      <c r="J34" s="354"/>
    </row>
    <row r="35" spans="1:10" s="325" customFormat="1" ht="20.25" customHeight="1">
      <c r="A35" s="363">
        <v>18</v>
      </c>
      <c r="B35" s="431" t="s">
        <v>78</v>
      </c>
      <c r="C35" s="384">
        <v>1</v>
      </c>
      <c r="D35" s="399">
        <v>1</v>
      </c>
      <c r="E35" s="399">
        <v>1</v>
      </c>
      <c r="F35" s="399">
        <v>1</v>
      </c>
      <c r="G35" s="330" t="s">
        <v>2</v>
      </c>
      <c r="H35" s="330" t="s">
        <v>2</v>
      </c>
      <c r="I35" s="339" t="s">
        <v>2</v>
      </c>
      <c r="J35" s="340"/>
    </row>
    <row r="36" spans="1:10" s="377" customFormat="1" ht="20.25" customHeight="1">
      <c r="A36" s="442"/>
      <c r="B36" s="373"/>
      <c r="C36" s="548">
        <f>SUM(C8:C35)</f>
        <v>19</v>
      </c>
      <c r="D36" s="548">
        <f>SUM(D8:D35)</f>
        <v>20</v>
      </c>
      <c r="E36" s="548">
        <f>SUM(E8:E35)</f>
        <v>20</v>
      </c>
      <c r="F36" s="548">
        <f>SUM(F8:F35)</f>
        <v>20</v>
      </c>
      <c r="G36" s="549"/>
      <c r="H36" s="375"/>
      <c r="I36" s="376"/>
      <c r="J36" s="326">
        <v>31</v>
      </c>
    </row>
    <row r="37" spans="1:10" s="377" customFormat="1" ht="20.25" customHeight="1">
      <c r="A37" s="557" t="s">
        <v>119</v>
      </c>
      <c r="B37" s="557"/>
      <c r="C37" s="557"/>
      <c r="D37" s="557"/>
      <c r="E37" s="557"/>
      <c r="F37" s="557"/>
      <c r="G37" s="557"/>
      <c r="H37" s="557"/>
      <c r="I37" s="557"/>
      <c r="J37" s="557"/>
    </row>
    <row r="38" spans="1:10" ht="18.75" customHeight="1">
      <c r="A38" s="558" t="s">
        <v>106</v>
      </c>
      <c r="B38" s="568" t="s">
        <v>67</v>
      </c>
      <c r="C38" s="512" t="s">
        <v>68</v>
      </c>
      <c r="D38" s="562" t="s">
        <v>69</v>
      </c>
      <c r="E38" s="563"/>
      <c r="F38" s="563"/>
      <c r="G38" s="565" t="s">
        <v>20</v>
      </c>
      <c r="H38" s="566"/>
      <c r="I38" s="567"/>
      <c r="J38" s="570" t="s">
        <v>56</v>
      </c>
    </row>
    <row r="39" spans="1:10" ht="18" customHeight="1">
      <c r="A39" s="559"/>
      <c r="B39" s="569"/>
      <c r="C39" s="513" t="s">
        <v>70</v>
      </c>
      <c r="D39" s="327">
        <v>2561</v>
      </c>
      <c r="E39" s="537" t="s">
        <v>109</v>
      </c>
      <c r="F39" s="537" t="s">
        <v>110</v>
      </c>
      <c r="G39" s="327">
        <v>2561</v>
      </c>
      <c r="H39" s="328" t="s">
        <v>109</v>
      </c>
      <c r="I39" s="328" t="s">
        <v>110</v>
      </c>
      <c r="J39" s="571"/>
    </row>
    <row r="40" spans="1:10" ht="18.75" customHeight="1">
      <c r="A40" s="452"/>
      <c r="B40" s="352" t="s">
        <v>37</v>
      </c>
      <c r="C40" s="441"/>
      <c r="D40" s="441"/>
      <c r="E40" s="386"/>
      <c r="F40" s="386"/>
      <c r="G40" s="353"/>
      <c r="H40" s="353"/>
      <c r="I40" s="358"/>
      <c r="J40" s="354"/>
    </row>
    <row r="41" spans="1:10" ht="20.25" customHeight="1">
      <c r="A41" s="368">
        <v>19</v>
      </c>
      <c r="B41" s="329" t="s">
        <v>53</v>
      </c>
      <c r="C41" s="420">
        <v>1</v>
      </c>
      <c r="D41" s="427">
        <v>1</v>
      </c>
      <c r="E41" s="428">
        <v>1</v>
      </c>
      <c r="F41" s="399">
        <v>1</v>
      </c>
      <c r="G41" s="330" t="s">
        <v>2</v>
      </c>
      <c r="H41" s="330" t="s">
        <v>2</v>
      </c>
      <c r="I41" s="330" t="s">
        <v>2</v>
      </c>
      <c r="J41" s="332" t="s">
        <v>147</v>
      </c>
    </row>
    <row r="42" spans="1:10" ht="20.25" customHeight="1">
      <c r="A42" s="367">
        <v>20</v>
      </c>
      <c r="B42" s="346" t="s">
        <v>170</v>
      </c>
      <c r="C42" s="421">
        <v>1</v>
      </c>
      <c r="D42" s="421">
        <v>1</v>
      </c>
      <c r="E42" s="392">
        <v>1</v>
      </c>
      <c r="F42" s="399" t="s">
        <v>2</v>
      </c>
      <c r="G42" s="361" t="s">
        <v>2</v>
      </c>
      <c r="H42" s="361" t="s">
        <v>2</v>
      </c>
      <c r="I42" s="510" t="s">
        <v>163</v>
      </c>
      <c r="J42" s="348" t="s">
        <v>147</v>
      </c>
    </row>
    <row r="43" spans="1:10" ht="18" customHeight="1">
      <c r="A43" s="452"/>
      <c r="B43" s="352" t="s">
        <v>39</v>
      </c>
      <c r="C43" s="427"/>
      <c r="D43" s="441"/>
      <c r="E43" s="386"/>
      <c r="F43" s="386"/>
      <c r="G43" s="353"/>
      <c r="H43" s="353"/>
      <c r="I43" s="356"/>
      <c r="J43" s="354"/>
    </row>
    <row r="44" spans="1:10" ht="20.25" customHeight="1">
      <c r="A44" s="454">
        <v>21</v>
      </c>
      <c r="B44" s="370" t="s">
        <v>26</v>
      </c>
      <c r="C44" s="516">
        <v>1</v>
      </c>
      <c r="D44" s="516">
        <v>1</v>
      </c>
      <c r="E44" s="539">
        <v>1</v>
      </c>
      <c r="F44" s="539">
        <v>1</v>
      </c>
      <c r="G44" s="371" t="s">
        <v>2</v>
      </c>
      <c r="H44" s="371" t="s">
        <v>2</v>
      </c>
      <c r="I44" s="371" t="s">
        <v>2</v>
      </c>
      <c r="J44" s="372"/>
    </row>
    <row r="45" spans="1:10" ht="19.5" customHeight="1">
      <c r="A45" s="452"/>
      <c r="B45" s="378" t="s">
        <v>149</v>
      </c>
      <c r="C45" s="517"/>
      <c r="D45" s="379"/>
      <c r="E45" s="380"/>
      <c r="F45" s="540"/>
      <c r="G45" s="381"/>
      <c r="H45" s="337"/>
      <c r="I45" s="382"/>
      <c r="J45" s="334"/>
    </row>
    <row r="46" spans="1:10" ht="20.25" customHeight="1">
      <c r="A46" s="452">
        <v>22</v>
      </c>
      <c r="B46" s="383" t="s">
        <v>79</v>
      </c>
      <c r="C46" s="384">
        <v>1</v>
      </c>
      <c r="D46" s="384">
        <v>1</v>
      </c>
      <c r="E46" s="384">
        <v>1</v>
      </c>
      <c r="F46" s="384">
        <v>1</v>
      </c>
      <c r="G46" s="339" t="s">
        <v>2</v>
      </c>
      <c r="H46" s="339" t="s">
        <v>2</v>
      </c>
      <c r="I46" s="339" t="s">
        <v>2</v>
      </c>
      <c r="J46" s="351" t="s">
        <v>158</v>
      </c>
    </row>
    <row r="47" spans="1:10" ht="18" customHeight="1">
      <c r="A47" s="366"/>
      <c r="B47" s="385" t="s">
        <v>164</v>
      </c>
      <c r="C47" s="441"/>
      <c r="D47" s="541"/>
      <c r="E47" s="386"/>
      <c r="F47" s="398"/>
      <c r="G47" s="387"/>
      <c r="H47" s="388"/>
      <c r="I47" s="389"/>
      <c r="J47" s="390"/>
    </row>
    <row r="48" spans="1:10" s="325" customFormat="1" ht="20.25" customHeight="1">
      <c r="A48" s="453">
        <v>23</v>
      </c>
      <c r="B48" s="432" t="s">
        <v>168</v>
      </c>
      <c r="C48" s="384" t="s">
        <v>2</v>
      </c>
      <c r="D48" s="384">
        <v>1</v>
      </c>
      <c r="E48" s="384">
        <v>1</v>
      </c>
      <c r="F48" s="384">
        <v>1</v>
      </c>
      <c r="G48" s="547" t="s">
        <v>157</v>
      </c>
      <c r="H48" s="339" t="s">
        <v>2</v>
      </c>
      <c r="I48" s="339" t="s">
        <v>2</v>
      </c>
      <c r="J48" s="553" t="s">
        <v>161</v>
      </c>
    </row>
    <row r="49" spans="1:10" ht="20.25" customHeight="1">
      <c r="A49" s="367">
        <v>24</v>
      </c>
      <c r="B49" s="391" t="s">
        <v>102</v>
      </c>
      <c r="C49" s="421">
        <v>1</v>
      </c>
      <c r="D49" s="542">
        <v>1</v>
      </c>
      <c r="E49" s="392">
        <v>1</v>
      </c>
      <c r="F49" s="393">
        <v>1</v>
      </c>
      <c r="G49" s="394" t="s">
        <v>2</v>
      </c>
      <c r="H49" s="361" t="s">
        <v>2</v>
      </c>
      <c r="I49" s="395" t="s">
        <v>2</v>
      </c>
      <c r="J49" s="396"/>
    </row>
    <row r="50" spans="1:10" ht="20.25" customHeight="1">
      <c r="A50" s="452">
        <v>25</v>
      </c>
      <c r="B50" s="391" t="s">
        <v>103</v>
      </c>
      <c r="C50" s="421">
        <v>1</v>
      </c>
      <c r="D50" s="542">
        <v>1</v>
      </c>
      <c r="E50" s="392">
        <v>1</v>
      </c>
      <c r="F50" s="393">
        <v>1</v>
      </c>
      <c r="G50" s="394" t="s">
        <v>2</v>
      </c>
      <c r="H50" s="361" t="s">
        <v>2</v>
      </c>
      <c r="I50" s="395" t="s">
        <v>2</v>
      </c>
      <c r="J50" s="396"/>
    </row>
    <row r="51" spans="1:10" ht="18" customHeight="1">
      <c r="A51" s="366"/>
      <c r="B51" s="397" t="s">
        <v>37</v>
      </c>
      <c r="C51" s="441"/>
      <c r="D51" s="541"/>
      <c r="E51" s="386"/>
      <c r="F51" s="398"/>
      <c r="G51" s="387"/>
      <c r="H51" s="388"/>
      <c r="I51" s="389"/>
      <c r="J51" s="390"/>
    </row>
    <row r="52" spans="1:10" ht="20.25" customHeight="1">
      <c r="A52" s="452">
        <v>26</v>
      </c>
      <c r="B52" s="391" t="s">
        <v>55</v>
      </c>
      <c r="C52" s="421">
        <v>1</v>
      </c>
      <c r="D52" s="542">
        <v>1</v>
      </c>
      <c r="E52" s="392">
        <v>1</v>
      </c>
      <c r="F52" s="393">
        <v>1</v>
      </c>
      <c r="G52" s="394" t="s">
        <v>2</v>
      </c>
      <c r="H52" s="361" t="s">
        <v>2</v>
      </c>
      <c r="I52" s="395" t="s">
        <v>2</v>
      </c>
      <c r="J52" s="396" t="s">
        <v>147</v>
      </c>
    </row>
    <row r="53" spans="1:10" ht="20.25" customHeight="1">
      <c r="A53" s="367">
        <v>27</v>
      </c>
      <c r="B53" s="346" t="s">
        <v>54</v>
      </c>
      <c r="C53" s="441">
        <v>1</v>
      </c>
      <c r="D53" s="441">
        <v>1</v>
      </c>
      <c r="E53" s="386">
        <v>1</v>
      </c>
      <c r="F53" s="392">
        <v>1</v>
      </c>
      <c r="G53" s="361" t="s">
        <v>2</v>
      </c>
      <c r="H53" s="388" t="s">
        <v>2</v>
      </c>
      <c r="I53" s="387" t="s">
        <v>2</v>
      </c>
      <c r="J53" s="396" t="s">
        <v>147</v>
      </c>
    </row>
    <row r="54" spans="1:10" ht="17.25" customHeight="1">
      <c r="A54" s="366"/>
      <c r="B54" s="397" t="s">
        <v>39</v>
      </c>
      <c r="C54" s="441"/>
      <c r="D54" s="541"/>
      <c r="E54" s="386"/>
      <c r="F54" s="398"/>
      <c r="G54" s="387"/>
      <c r="H54" s="388"/>
      <c r="I54" s="389"/>
      <c r="J54" s="390"/>
    </row>
    <row r="55" spans="1:10" ht="20.25" customHeight="1">
      <c r="A55" s="452">
        <v>28</v>
      </c>
      <c r="B55" s="329" t="s">
        <v>72</v>
      </c>
      <c r="C55" s="420">
        <v>2</v>
      </c>
      <c r="D55" s="420">
        <v>2</v>
      </c>
      <c r="E55" s="399">
        <v>2</v>
      </c>
      <c r="F55" s="399">
        <v>2</v>
      </c>
      <c r="G55" s="363" t="s">
        <v>2</v>
      </c>
      <c r="H55" s="363" t="s">
        <v>2</v>
      </c>
      <c r="I55" s="363" t="s">
        <v>2</v>
      </c>
      <c r="J55" s="400"/>
    </row>
    <row r="56" spans="1:10" ht="18" customHeight="1">
      <c r="A56" s="366"/>
      <c r="B56" s="385" t="s">
        <v>32</v>
      </c>
      <c r="C56" s="441"/>
      <c r="D56" s="541"/>
      <c r="E56" s="386"/>
      <c r="F56" s="398"/>
      <c r="G56" s="387"/>
      <c r="H56" s="388"/>
      <c r="I56" s="389"/>
      <c r="J56" s="390"/>
    </row>
    <row r="57" spans="1:10" s="325" customFormat="1" ht="20.25" customHeight="1">
      <c r="A57" s="453">
        <v>29</v>
      </c>
      <c r="B57" s="432" t="s">
        <v>80</v>
      </c>
      <c r="C57" s="384">
        <v>1</v>
      </c>
      <c r="D57" s="384">
        <v>1</v>
      </c>
      <c r="E57" s="384">
        <v>1</v>
      </c>
      <c r="F57" s="384">
        <v>1</v>
      </c>
      <c r="G57" s="339" t="s">
        <v>2</v>
      </c>
      <c r="H57" s="339" t="s">
        <v>2</v>
      </c>
      <c r="I57" s="339" t="s">
        <v>2</v>
      </c>
      <c r="J57" s="339"/>
    </row>
    <row r="58" spans="1:10" ht="18.75" customHeight="1">
      <c r="A58" s="366"/>
      <c r="B58" s="397" t="s">
        <v>37</v>
      </c>
      <c r="C58" s="441"/>
      <c r="D58" s="541"/>
      <c r="E58" s="386"/>
      <c r="F58" s="398"/>
      <c r="G58" s="387"/>
      <c r="H58" s="388"/>
      <c r="I58" s="389"/>
      <c r="J58" s="390"/>
    </row>
    <row r="59" spans="1:10" ht="20.25" customHeight="1">
      <c r="A59" s="368">
        <v>30</v>
      </c>
      <c r="B59" s="329" t="s">
        <v>96</v>
      </c>
      <c r="C59" s="420">
        <v>1</v>
      </c>
      <c r="D59" s="420">
        <v>1</v>
      </c>
      <c r="E59" s="399">
        <v>1</v>
      </c>
      <c r="F59" s="399">
        <v>1</v>
      </c>
      <c r="G59" s="363" t="s">
        <v>2</v>
      </c>
      <c r="H59" s="363" t="s">
        <v>2</v>
      </c>
      <c r="I59" s="363" t="s">
        <v>2</v>
      </c>
      <c r="J59" s="400" t="s">
        <v>147</v>
      </c>
    </row>
    <row r="60" spans="1:10" ht="20.25" customHeight="1">
      <c r="A60" s="366"/>
      <c r="B60" s="401" t="s">
        <v>151</v>
      </c>
      <c r="C60" s="402"/>
      <c r="D60" s="402"/>
      <c r="E60" s="380"/>
      <c r="F60" s="380"/>
      <c r="G60" s="337"/>
      <c r="H60" s="337"/>
      <c r="I60" s="403"/>
      <c r="J60" s="337"/>
    </row>
    <row r="61" spans="1:10" ht="20.25" customHeight="1">
      <c r="A61" s="368">
        <v>31</v>
      </c>
      <c r="B61" s="433" t="s">
        <v>81</v>
      </c>
      <c r="C61" s="384">
        <v>1</v>
      </c>
      <c r="D61" s="384">
        <v>1</v>
      </c>
      <c r="E61" s="384">
        <v>1</v>
      </c>
      <c r="F61" s="384">
        <v>1</v>
      </c>
      <c r="G61" s="350" t="s">
        <v>2</v>
      </c>
      <c r="H61" s="339" t="s">
        <v>2</v>
      </c>
      <c r="I61" s="339" t="s">
        <v>2</v>
      </c>
      <c r="J61" s="339" t="s">
        <v>158</v>
      </c>
    </row>
    <row r="62" spans="1:10" ht="17.25" customHeight="1">
      <c r="A62" s="452"/>
      <c r="B62" s="365" t="s">
        <v>32</v>
      </c>
      <c r="C62" s="427"/>
      <c r="D62" s="405"/>
      <c r="E62" s="386"/>
      <c r="F62" s="386"/>
      <c r="G62" s="388"/>
      <c r="H62" s="406"/>
      <c r="I62" s="407"/>
      <c r="J62" s="357"/>
    </row>
    <row r="63" spans="1:10" ht="20.25" customHeight="1">
      <c r="A63" s="452">
        <v>32</v>
      </c>
      <c r="B63" s="408" t="s">
        <v>80</v>
      </c>
      <c r="C63" s="384">
        <v>1</v>
      </c>
      <c r="D63" s="384">
        <v>1</v>
      </c>
      <c r="E63" s="384">
        <v>1</v>
      </c>
      <c r="F63" s="543">
        <v>1</v>
      </c>
      <c r="G63" s="410" t="s">
        <v>2</v>
      </c>
      <c r="H63" s="339" t="s">
        <v>2</v>
      </c>
      <c r="I63" s="339" t="s">
        <v>2</v>
      </c>
      <c r="J63" s="411"/>
    </row>
    <row r="64" spans="1:10" s="325" customFormat="1" ht="18.75" customHeight="1">
      <c r="A64" s="388"/>
      <c r="B64" s="397" t="s">
        <v>37</v>
      </c>
      <c r="C64" s="515"/>
      <c r="D64" s="412"/>
      <c r="E64" s="412"/>
      <c r="F64" s="412"/>
      <c r="G64" s="342"/>
      <c r="H64" s="342"/>
      <c r="I64" s="342"/>
      <c r="J64" s="342"/>
    </row>
    <row r="65" spans="1:10" ht="20.25" customHeight="1">
      <c r="A65" s="368">
        <v>33</v>
      </c>
      <c r="B65" s="329" t="s">
        <v>40</v>
      </c>
      <c r="C65" s="420">
        <v>1</v>
      </c>
      <c r="D65" s="413">
        <v>1</v>
      </c>
      <c r="E65" s="399">
        <v>1</v>
      </c>
      <c r="F65" s="414">
        <v>1</v>
      </c>
      <c r="G65" s="415" t="s">
        <v>2</v>
      </c>
      <c r="H65" s="363" t="s">
        <v>2</v>
      </c>
      <c r="I65" s="416" t="s">
        <v>2</v>
      </c>
      <c r="J65" s="400" t="s">
        <v>147</v>
      </c>
    </row>
    <row r="66" spans="1:10" ht="18" customHeight="1">
      <c r="A66" s="366"/>
      <c r="B66" s="397" t="s">
        <v>39</v>
      </c>
      <c r="C66" s="518"/>
      <c r="D66" s="405"/>
      <c r="E66" s="428"/>
      <c r="F66" s="544"/>
      <c r="G66" s="417"/>
      <c r="H66" s="418"/>
      <c r="I66" s="419"/>
      <c r="J66" s="406"/>
    </row>
    <row r="67" spans="1:10" ht="20.25" customHeight="1">
      <c r="A67" s="368">
        <v>34</v>
      </c>
      <c r="B67" s="329" t="s">
        <v>42</v>
      </c>
      <c r="C67" s="420">
        <v>3</v>
      </c>
      <c r="D67" s="420">
        <v>3</v>
      </c>
      <c r="E67" s="399">
        <v>3</v>
      </c>
      <c r="F67" s="399">
        <v>3</v>
      </c>
      <c r="G67" s="363" t="s">
        <v>2</v>
      </c>
      <c r="H67" s="363" t="s">
        <v>2</v>
      </c>
      <c r="I67" s="363" t="s">
        <v>2</v>
      </c>
      <c r="J67" s="332"/>
    </row>
    <row r="68" spans="1:10" ht="20.25" customHeight="1">
      <c r="A68" s="452">
        <v>35</v>
      </c>
      <c r="B68" s="346" t="s">
        <v>41</v>
      </c>
      <c r="C68" s="421">
        <v>4</v>
      </c>
      <c r="D68" s="421">
        <v>4</v>
      </c>
      <c r="E68" s="399">
        <v>4</v>
      </c>
      <c r="F68" s="392">
        <v>4</v>
      </c>
      <c r="G68" s="510" t="s">
        <v>2</v>
      </c>
      <c r="H68" s="361" t="s">
        <v>2</v>
      </c>
      <c r="I68" s="361" t="s">
        <v>2</v>
      </c>
      <c r="J68" s="348"/>
    </row>
    <row r="69" spans="1:10" ht="18" customHeight="1">
      <c r="A69" s="366"/>
      <c r="B69" s="378" t="s">
        <v>152</v>
      </c>
      <c r="C69" s="517"/>
      <c r="D69" s="422"/>
      <c r="E69" s="359"/>
      <c r="F69" s="359"/>
      <c r="G69" s="423"/>
      <c r="H69" s="360"/>
      <c r="I69" s="382"/>
      <c r="J69" s="337"/>
    </row>
    <row r="70" spans="1:10" ht="20.25" customHeight="1">
      <c r="A70" s="368">
        <v>36</v>
      </c>
      <c r="B70" s="404" t="s">
        <v>108</v>
      </c>
      <c r="C70" s="384">
        <v>1</v>
      </c>
      <c r="D70" s="384">
        <v>1</v>
      </c>
      <c r="E70" s="384">
        <v>1</v>
      </c>
      <c r="F70" s="543">
        <v>1</v>
      </c>
      <c r="G70" s="339" t="s">
        <v>2</v>
      </c>
      <c r="H70" s="339" t="s">
        <v>2</v>
      </c>
      <c r="I70" s="339" t="s">
        <v>2</v>
      </c>
      <c r="J70" s="351" t="s">
        <v>158</v>
      </c>
    </row>
    <row r="71" spans="1:10" ht="17.25" customHeight="1">
      <c r="A71" s="452"/>
      <c r="B71" s="385" t="s">
        <v>34</v>
      </c>
      <c r="C71" s="412"/>
      <c r="D71" s="545"/>
      <c r="E71" s="412"/>
      <c r="F71" s="412"/>
      <c r="G71" s="342"/>
      <c r="H71" s="342"/>
      <c r="I71" s="342"/>
      <c r="J71" s="342"/>
    </row>
    <row r="72" spans="1:10" s="325" customFormat="1" ht="20.25" customHeight="1">
      <c r="A72" s="453">
        <v>37</v>
      </c>
      <c r="B72" s="424" t="s">
        <v>107</v>
      </c>
      <c r="C72" s="384">
        <v>1</v>
      </c>
      <c r="D72" s="384">
        <v>1</v>
      </c>
      <c r="E72" s="384">
        <v>1</v>
      </c>
      <c r="F72" s="543">
        <v>1</v>
      </c>
      <c r="G72" s="410" t="s">
        <v>2</v>
      </c>
      <c r="H72" s="339" t="s">
        <v>2</v>
      </c>
      <c r="I72" s="409" t="s">
        <v>2</v>
      </c>
      <c r="J72" s="339" t="s">
        <v>158</v>
      </c>
    </row>
    <row r="73" spans="1:10" ht="20.25" customHeight="1">
      <c r="A73" s="366">
        <v>38</v>
      </c>
      <c r="B73" s="364" t="s">
        <v>35</v>
      </c>
      <c r="C73" s="441">
        <v>1</v>
      </c>
      <c r="D73" s="421">
        <v>1</v>
      </c>
      <c r="E73" s="421">
        <v>1</v>
      </c>
      <c r="F73" s="546">
        <v>1</v>
      </c>
      <c r="G73" s="387" t="s">
        <v>2</v>
      </c>
      <c r="H73" s="406" t="s">
        <v>2</v>
      </c>
      <c r="I73" s="425" t="s">
        <v>2</v>
      </c>
      <c r="J73" s="357"/>
    </row>
    <row r="74" spans="1:10" ht="15.75" customHeight="1">
      <c r="A74" s="366"/>
      <c r="B74" s="352" t="s">
        <v>39</v>
      </c>
      <c r="C74" s="519"/>
      <c r="D74" s="405"/>
      <c r="E74" s="386"/>
      <c r="F74" s="386"/>
      <c r="G74" s="426"/>
      <c r="H74" s="426"/>
      <c r="I74" s="426"/>
      <c r="J74" s="388"/>
    </row>
    <row r="75" spans="1:10" ht="18.75" customHeight="1">
      <c r="A75" s="369">
        <v>39</v>
      </c>
      <c r="B75" s="355" t="s">
        <v>66</v>
      </c>
      <c r="C75" s="427">
        <v>2</v>
      </c>
      <c r="D75" s="427">
        <v>2</v>
      </c>
      <c r="E75" s="428">
        <v>2</v>
      </c>
      <c r="F75" s="428">
        <v>2</v>
      </c>
      <c r="G75" s="406" t="s">
        <v>2</v>
      </c>
      <c r="H75" s="406" t="s">
        <v>2</v>
      </c>
      <c r="I75" s="406" t="s">
        <v>2</v>
      </c>
      <c r="J75" s="357"/>
    </row>
    <row r="76" spans="1:10" ht="18" customHeight="1">
      <c r="A76" s="502">
        <v>40</v>
      </c>
      <c r="B76" s="503" t="s">
        <v>171</v>
      </c>
      <c r="C76" s="504">
        <v>1</v>
      </c>
      <c r="D76" s="504">
        <v>1</v>
      </c>
      <c r="E76" s="505">
        <v>1</v>
      </c>
      <c r="F76" s="505">
        <v>1</v>
      </c>
      <c r="G76" s="506" t="s">
        <v>2</v>
      </c>
      <c r="H76" s="506" t="s">
        <v>2</v>
      </c>
      <c r="I76" s="506" t="s">
        <v>2</v>
      </c>
      <c r="J76" s="507"/>
    </row>
    <row r="77" spans="1:10" s="377" customFormat="1" ht="20.25" customHeight="1">
      <c r="A77" s="508"/>
      <c r="B77" s="508" t="s">
        <v>16</v>
      </c>
      <c r="C77" s="520">
        <f>SUM(C36+C78)</f>
        <v>47</v>
      </c>
      <c r="D77" s="520">
        <f>SUM(D36+D78)</f>
        <v>49</v>
      </c>
      <c r="E77" s="520">
        <f>SUM(E36+E78)</f>
        <v>49</v>
      </c>
      <c r="F77" s="520">
        <f>SUM(F36+F78)</f>
        <v>48</v>
      </c>
      <c r="G77" s="552" t="s">
        <v>159</v>
      </c>
      <c r="H77" s="522" t="s">
        <v>2</v>
      </c>
      <c r="I77" s="522" t="s">
        <v>163</v>
      </c>
      <c r="J77" s="509"/>
    </row>
    <row r="78" spans="1:10" s="377" customFormat="1" ht="20.25" customHeight="1">
      <c r="A78" s="442"/>
      <c r="C78" s="550">
        <f>SUM(C41:C76)</f>
        <v>28</v>
      </c>
      <c r="D78" s="550">
        <f>SUM(D41:D76)</f>
        <v>29</v>
      </c>
      <c r="E78" s="550">
        <f>SUM(E41:E76)</f>
        <v>29</v>
      </c>
      <c r="F78" s="550">
        <f>SUM(F41:F76)</f>
        <v>28</v>
      </c>
      <c r="G78" s="551"/>
      <c r="H78" s="374"/>
      <c r="I78" s="374"/>
      <c r="J78" s="445"/>
    </row>
    <row r="79" spans="1:10" s="377" customFormat="1" ht="20.25" customHeight="1">
      <c r="A79" s="442"/>
      <c r="C79" s="550"/>
      <c r="D79" s="550"/>
      <c r="E79" s="548"/>
      <c r="F79" s="548"/>
      <c r="G79" s="551"/>
      <c r="H79" s="374"/>
      <c r="I79" s="374"/>
      <c r="J79" s="445"/>
    </row>
    <row r="80" spans="1:10" s="377" customFormat="1" ht="20.25" customHeight="1">
      <c r="A80" s="442"/>
      <c r="C80" s="443"/>
      <c r="D80" s="443"/>
      <c r="E80" s="444"/>
      <c r="F80" s="444"/>
      <c r="G80" s="374"/>
      <c r="H80" s="374"/>
      <c r="I80" s="374"/>
      <c r="J80" s="445"/>
    </row>
    <row r="81" spans="1:10" s="377" customFormat="1" ht="20.25" customHeight="1">
      <c r="A81" s="442"/>
      <c r="C81" s="443"/>
      <c r="D81" s="443"/>
      <c r="E81" s="444"/>
      <c r="F81" s="444"/>
      <c r="G81" s="374"/>
      <c r="H81" s="374"/>
      <c r="I81" s="374"/>
      <c r="J81" s="326"/>
    </row>
    <row r="82" spans="1:10" s="377" customFormat="1" ht="20.25" customHeight="1">
      <c r="A82" s="442"/>
      <c r="C82" s="443"/>
      <c r="D82" s="443"/>
      <c r="E82" s="444"/>
      <c r="F82" s="444"/>
      <c r="G82" s="374"/>
      <c r="H82" s="374"/>
      <c r="I82" s="374"/>
      <c r="J82" s="326"/>
    </row>
    <row r="83" spans="1:10" s="377" customFormat="1" ht="20.25" customHeight="1">
      <c r="A83" s="442"/>
      <c r="C83" s="443"/>
      <c r="D83" s="443"/>
      <c r="E83" s="444"/>
      <c r="F83" s="444"/>
      <c r="G83" s="374"/>
      <c r="H83" s="374"/>
      <c r="I83" s="374"/>
      <c r="J83" s="429"/>
    </row>
    <row r="84" spans="2:9" ht="20.25" customHeight="1">
      <c r="B84" s="325"/>
      <c r="C84" s="521"/>
      <c r="D84" s="521"/>
      <c r="E84" s="521"/>
      <c r="F84" s="521"/>
      <c r="G84" s="455"/>
      <c r="H84" s="455"/>
      <c r="I84" s="455"/>
    </row>
    <row r="85" spans="2:4" ht="20.25" customHeight="1">
      <c r="B85" s="325"/>
      <c r="C85" s="521"/>
      <c r="D85" s="430"/>
    </row>
    <row r="86" spans="2:4" ht="20.25" customHeight="1">
      <c r="B86" s="325"/>
      <c r="C86" s="521"/>
      <c r="D86" s="430"/>
    </row>
    <row r="87" spans="2:4" ht="20.25" customHeight="1">
      <c r="B87" s="325"/>
      <c r="C87" s="521"/>
      <c r="D87" s="430"/>
    </row>
    <row r="88" spans="2:4" ht="20.25" customHeight="1">
      <c r="B88" s="325"/>
      <c r="C88" s="521"/>
      <c r="D88" s="430"/>
    </row>
    <row r="89" spans="2:4" ht="20.25" customHeight="1">
      <c r="B89" s="325"/>
      <c r="C89" s="521"/>
      <c r="D89" s="430"/>
    </row>
    <row r="90" spans="2:4" ht="20.25" customHeight="1">
      <c r="B90" s="325"/>
      <c r="C90" s="521"/>
      <c r="D90" s="430"/>
    </row>
    <row r="91" spans="2:4" ht="20.25" customHeight="1">
      <c r="B91" s="325"/>
      <c r="C91" s="521"/>
      <c r="D91" s="430"/>
    </row>
    <row r="92" spans="2:4" ht="20.25" customHeight="1">
      <c r="B92" s="325"/>
      <c r="C92" s="521"/>
      <c r="D92" s="430"/>
    </row>
    <row r="93" spans="2:4" ht="20.25" customHeight="1">
      <c r="B93" s="325"/>
      <c r="C93" s="521"/>
      <c r="D93" s="430"/>
    </row>
    <row r="94" spans="2:4" ht="20.25" customHeight="1">
      <c r="B94" s="325"/>
      <c r="C94" s="521"/>
      <c r="D94" s="430"/>
    </row>
    <row r="95" spans="2:4" ht="20.25" customHeight="1">
      <c r="B95" s="325"/>
      <c r="C95" s="521"/>
      <c r="D95" s="430"/>
    </row>
    <row r="96" spans="2:4" ht="20.25" customHeight="1">
      <c r="B96" s="325"/>
      <c r="C96" s="521"/>
      <c r="D96" s="430"/>
    </row>
    <row r="97" spans="2:4" ht="20.25" customHeight="1">
      <c r="B97" s="325"/>
      <c r="C97" s="521"/>
      <c r="D97" s="430"/>
    </row>
    <row r="98" spans="2:4" ht="20.25" customHeight="1">
      <c r="B98" s="325"/>
      <c r="C98" s="521"/>
      <c r="D98" s="430"/>
    </row>
    <row r="99" spans="2:4" ht="20.25" customHeight="1">
      <c r="B99" s="325"/>
      <c r="C99" s="521"/>
      <c r="D99" s="430"/>
    </row>
    <row r="100" spans="2:4" ht="20.25" customHeight="1">
      <c r="B100" s="325"/>
      <c r="C100" s="521"/>
      <c r="D100" s="430"/>
    </row>
    <row r="101" spans="2:4" ht="20.25" customHeight="1">
      <c r="B101" s="325"/>
      <c r="C101" s="521"/>
      <c r="D101" s="430"/>
    </row>
    <row r="102" spans="2:4" ht="20.25" customHeight="1">
      <c r="B102" s="325"/>
      <c r="C102" s="521"/>
      <c r="D102" s="430"/>
    </row>
    <row r="103" spans="2:4" ht="20.25" customHeight="1">
      <c r="B103" s="325"/>
      <c r="C103" s="521"/>
      <c r="D103" s="430"/>
    </row>
    <row r="104" spans="2:4" ht="20.25" customHeight="1">
      <c r="B104" s="325"/>
      <c r="C104" s="521"/>
      <c r="D104" s="430"/>
    </row>
    <row r="105" spans="2:4" ht="20.25" customHeight="1">
      <c r="B105" s="325"/>
      <c r="C105" s="521"/>
      <c r="D105" s="430"/>
    </row>
    <row r="106" spans="2:4" ht="20.25" customHeight="1">
      <c r="B106" s="325"/>
      <c r="C106" s="521"/>
      <c r="D106" s="430"/>
    </row>
    <row r="107" spans="2:4" ht="20.25" customHeight="1">
      <c r="B107" s="325"/>
      <c r="C107" s="521"/>
      <c r="D107" s="430"/>
    </row>
    <row r="108" spans="2:4" ht="20.25" customHeight="1">
      <c r="B108" s="325"/>
      <c r="C108" s="521"/>
      <c r="D108" s="430"/>
    </row>
    <row r="109" spans="2:4" ht="20.25" customHeight="1">
      <c r="B109" s="325"/>
      <c r="C109" s="521"/>
      <c r="D109" s="430"/>
    </row>
  </sheetData>
  <sheetProtection/>
  <mergeCells count="13">
    <mergeCell ref="A6:A7"/>
    <mergeCell ref="D38:F38"/>
    <mergeCell ref="J38:J39"/>
    <mergeCell ref="A3:J3"/>
    <mergeCell ref="A5:J5"/>
    <mergeCell ref="A37:J37"/>
    <mergeCell ref="A38:A39"/>
    <mergeCell ref="B6:B7"/>
    <mergeCell ref="D6:F6"/>
    <mergeCell ref="G38:I38"/>
    <mergeCell ref="B38:B39"/>
    <mergeCell ref="G6:I6"/>
    <mergeCell ref="J6:J7"/>
  </mergeCells>
  <printOptions/>
  <pageMargins left="0.7086614173228347" right="0.11811023622047245" top="0.5511811023622047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86"/>
  <sheetViews>
    <sheetView tabSelected="1" zoomScale="145" zoomScaleNormal="145" zoomScalePageLayoutView="0" workbookViewId="0" topLeftCell="A1">
      <selection activeCell="E274" sqref="E274"/>
    </sheetView>
  </sheetViews>
  <sheetFormatPr defaultColWidth="9.140625" defaultRowHeight="12.75"/>
  <cols>
    <col min="1" max="1" width="2.7109375" style="4" customWidth="1"/>
    <col min="2" max="2" width="26.00390625" style="4" customWidth="1"/>
    <col min="3" max="3" width="6.00390625" style="4" customWidth="1"/>
    <col min="4" max="4" width="3.57421875" style="1" customWidth="1"/>
    <col min="5" max="5" width="3.57421875" style="4" customWidth="1"/>
    <col min="6" max="6" width="9.7109375" style="1" customWidth="1"/>
    <col min="7" max="7" width="3.8515625" style="7" customWidth="1"/>
    <col min="8" max="8" width="3.7109375" style="3" customWidth="1"/>
    <col min="9" max="9" width="3.57421875" style="3" customWidth="1"/>
    <col min="10" max="10" width="3.7109375" style="1" customWidth="1"/>
    <col min="11" max="12" width="3.57421875" style="1" customWidth="1"/>
    <col min="13" max="14" width="11.00390625" style="1" customWidth="1"/>
    <col min="15" max="15" width="10.8515625" style="1" customWidth="1"/>
    <col min="16" max="16" width="12.00390625" style="1" customWidth="1"/>
    <col min="17" max="17" width="12.421875" style="1" customWidth="1"/>
    <col min="18" max="18" width="12.140625" style="1" customWidth="1"/>
    <col min="19" max="19" width="6.140625" style="3" customWidth="1"/>
    <col min="20" max="20" width="14.28125" style="4" customWidth="1"/>
    <col min="21" max="21" width="12.140625" style="4" bestFit="1" customWidth="1"/>
    <col min="22" max="22" width="11.7109375" style="4" bestFit="1" customWidth="1"/>
    <col min="23" max="16384" width="9.140625" style="4" customWidth="1"/>
  </cols>
  <sheetData>
    <row r="3" spans="7:19" s="1" customFormat="1" ht="15">
      <c r="G3" s="2"/>
      <c r="H3" s="3"/>
      <c r="I3" s="3"/>
      <c r="S3" s="3"/>
    </row>
    <row r="4" spans="1:19" ht="20.25">
      <c r="A4" s="599" t="s">
        <v>162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</row>
    <row r="5" spans="1:6" ht="15">
      <c r="A5" s="5"/>
      <c r="B5" s="5"/>
      <c r="C5" s="5"/>
      <c r="D5" s="6"/>
      <c r="E5" s="5"/>
      <c r="F5" s="6"/>
    </row>
    <row r="6" spans="1:19" ht="15.75" customHeight="1">
      <c r="A6" s="591" t="s">
        <v>0</v>
      </c>
      <c r="B6" s="591" t="s">
        <v>1</v>
      </c>
      <c r="C6" s="265" t="s">
        <v>3</v>
      </c>
      <c r="D6" s="267" t="s">
        <v>5</v>
      </c>
      <c r="E6" s="594" t="s">
        <v>9</v>
      </c>
      <c r="F6" s="595"/>
      <c r="G6" s="596" t="s">
        <v>65</v>
      </c>
      <c r="H6" s="597"/>
      <c r="I6" s="598"/>
      <c r="J6" s="577" t="s">
        <v>19</v>
      </c>
      <c r="K6" s="578"/>
      <c r="L6" s="579"/>
      <c r="M6" s="577" t="s">
        <v>21</v>
      </c>
      <c r="N6" s="578"/>
      <c r="O6" s="579"/>
      <c r="P6" s="577" t="s">
        <v>8</v>
      </c>
      <c r="Q6" s="578"/>
      <c r="R6" s="579"/>
      <c r="S6" s="580" t="s">
        <v>43</v>
      </c>
    </row>
    <row r="7" spans="1:19" ht="15">
      <c r="A7" s="592"/>
      <c r="B7" s="592"/>
      <c r="C7" s="266" t="s">
        <v>4</v>
      </c>
      <c r="D7" s="268" t="s">
        <v>6</v>
      </c>
      <c r="E7" s="583" t="s">
        <v>18</v>
      </c>
      <c r="F7" s="584"/>
      <c r="G7" s="585" t="s">
        <v>36</v>
      </c>
      <c r="H7" s="586"/>
      <c r="I7" s="587"/>
      <c r="J7" s="588" t="s">
        <v>20</v>
      </c>
      <c r="K7" s="589"/>
      <c r="L7" s="590"/>
      <c r="M7" s="588" t="s">
        <v>22</v>
      </c>
      <c r="N7" s="589"/>
      <c r="O7" s="590"/>
      <c r="P7" s="9"/>
      <c r="Q7" s="10"/>
      <c r="R7" s="10"/>
      <c r="S7" s="581"/>
    </row>
    <row r="8" spans="1:19" ht="48">
      <c r="A8" s="593"/>
      <c r="B8" s="593"/>
      <c r="C8" s="13"/>
      <c r="D8" s="269"/>
      <c r="E8" s="264" t="s">
        <v>33</v>
      </c>
      <c r="F8" s="15" t="s">
        <v>7</v>
      </c>
      <c r="G8" s="260">
        <v>2561</v>
      </c>
      <c r="H8" s="261" t="s">
        <v>109</v>
      </c>
      <c r="I8" s="262" t="s">
        <v>110</v>
      </c>
      <c r="J8" s="263">
        <v>2561</v>
      </c>
      <c r="K8" s="262" t="s">
        <v>109</v>
      </c>
      <c r="L8" s="261" t="s">
        <v>110</v>
      </c>
      <c r="M8" s="15">
        <v>2561</v>
      </c>
      <c r="N8" s="14">
        <v>2562</v>
      </c>
      <c r="O8" s="301">
        <v>2563</v>
      </c>
      <c r="P8" s="15">
        <v>2561</v>
      </c>
      <c r="Q8" s="14">
        <v>2562</v>
      </c>
      <c r="R8" s="15">
        <v>2563</v>
      </c>
      <c r="S8" s="582"/>
    </row>
    <row r="9" spans="1:19" ht="15">
      <c r="A9" s="16">
        <v>1</v>
      </c>
      <c r="B9" s="17" t="s">
        <v>83</v>
      </c>
      <c r="C9" s="16" t="s">
        <v>57</v>
      </c>
      <c r="D9" s="18">
        <v>1</v>
      </c>
      <c r="E9" s="19">
        <v>1</v>
      </c>
      <c r="F9" s="20">
        <v>671160</v>
      </c>
      <c r="G9" s="524">
        <v>1</v>
      </c>
      <c r="H9" s="21">
        <v>1</v>
      </c>
      <c r="I9" s="18">
        <v>1</v>
      </c>
      <c r="J9" s="21" t="s">
        <v>2</v>
      </c>
      <c r="K9" s="18" t="s">
        <v>2</v>
      </c>
      <c r="L9" s="21" t="s">
        <v>2</v>
      </c>
      <c r="M9" s="22">
        <v>16440</v>
      </c>
      <c r="N9" s="23">
        <v>19560</v>
      </c>
      <c r="O9" s="22">
        <v>19560</v>
      </c>
      <c r="P9" s="22">
        <f>SUM(F9+M9)</f>
        <v>687600</v>
      </c>
      <c r="Q9" s="23">
        <f>SUM(P9+N9)</f>
        <v>707160</v>
      </c>
      <c r="R9" s="302">
        <f>SUM(Q9+O9)</f>
        <v>726720</v>
      </c>
      <c r="S9" s="458" t="s">
        <v>120</v>
      </c>
    </row>
    <row r="10" spans="1:19" ht="15">
      <c r="A10" s="8"/>
      <c r="B10" s="25" t="s">
        <v>17</v>
      </c>
      <c r="C10" s="26"/>
      <c r="D10" s="27"/>
      <c r="E10" s="28"/>
      <c r="F10" s="29"/>
      <c r="G10" s="118"/>
      <c r="H10" s="30"/>
      <c r="I10" s="27"/>
      <c r="J10" s="30"/>
      <c r="K10" s="27"/>
      <c r="L10" s="30"/>
      <c r="M10" s="29"/>
      <c r="N10" s="31"/>
      <c r="O10" s="29"/>
      <c r="P10" s="32"/>
      <c r="Q10" s="33"/>
      <c r="R10" s="32"/>
      <c r="S10" s="471"/>
    </row>
    <row r="11" spans="1:19" s="1" customFormat="1" ht="15">
      <c r="A11" s="34">
        <v>2</v>
      </c>
      <c r="B11" s="35" t="s">
        <v>82</v>
      </c>
      <c r="C11" s="12" t="s">
        <v>58</v>
      </c>
      <c r="D11" s="18">
        <v>1</v>
      </c>
      <c r="E11" s="36">
        <v>1</v>
      </c>
      <c r="F11" s="20">
        <v>451320</v>
      </c>
      <c r="G11" s="218">
        <v>1</v>
      </c>
      <c r="H11" s="38">
        <v>1</v>
      </c>
      <c r="I11" s="21">
        <v>1</v>
      </c>
      <c r="J11" s="21" t="s">
        <v>2</v>
      </c>
      <c r="K11" s="21" t="s">
        <v>2</v>
      </c>
      <c r="L11" s="21" t="s">
        <v>2</v>
      </c>
      <c r="M11" s="125">
        <v>13320</v>
      </c>
      <c r="N11" s="125">
        <v>13080</v>
      </c>
      <c r="O11" s="125">
        <v>13200</v>
      </c>
      <c r="P11" s="125">
        <f>SUM(F11+M11)</f>
        <v>464640</v>
      </c>
      <c r="Q11" s="126">
        <f>SUM(P11+N11)</f>
        <v>477720</v>
      </c>
      <c r="R11" s="215">
        <f>SUM(Q11+O11)</f>
        <v>490920</v>
      </c>
      <c r="S11" s="459" t="s">
        <v>121</v>
      </c>
    </row>
    <row r="12" spans="1:19" ht="15">
      <c r="A12" s="42"/>
      <c r="B12" s="43" t="s">
        <v>29</v>
      </c>
      <c r="C12" s="44"/>
      <c r="D12" s="45"/>
      <c r="E12" s="46"/>
      <c r="F12" s="44"/>
      <c r="G12" s="525"/>
      <c r="H12" s="48"/>
      <c r="I12" s="45"/>
      <c r="J12" s="48"/>
      <c r="K12" s="47"/>
      <c r="L12" s="48"/>
      <c r="M12" s="12"/>
      <c r="N12" s="49"/>
      <c r="O12" s="50"/>
      <c r="P12" s="51"/>
      <c r="Q12" s="52"/>
      <c r="R12" s="51"/>
      <c r="S12" s="471"/>
    </row>
    <row r="13" spans="1:19" ht="15">
      <c r="A13" s="53">
        <v>3</v>
      </c>
      <c r="B13" s="54" t="s">
        <v>84</v>
      </c>
      <c r="C13" s="55" t="s">
        <v>58</v>
      </c>
      <c r="D13" s="56">
        <v>1</v>
      </c>
      <c r="E13" s="56">
        <v>1</v>
      </c>
      <c r="F13" s="20">
        <v>306120</v>
      </c>
      <c r="G13" s="526">
        <v>1</v>
      </c>
      <c r="H13" s="56">
        <v>1</v>
      </c>
      <c r="I13" s="57">
        <v>1</v>
      </c>
      <c r="J13" s="56" t="s">
        <v>2</v>
      </c>
      <c r="K13" s="56" t="s">
        <v>2</v>
      </c>
      <c r="L13" s="56" t="s">
        <v>2</v>
      </c>
      <c r="M13" s="39">
        <v>11520</v>
      </c>
      <c r="N13" s="40">
        <v>12000</v>
      </c>
      <c r="O13" s="32">
        <v>12120</v>
      </c>
      <c r="P13" s="22">
        <f>SUM(F13+M13)</f>
        <v>317640</v>
      </c>
      <c r="Q13" s="22">
        <f aca="true" t="shared" si="0" ref="Q13:R15">SUM(P13+N13)</f>
        <v>329640</v>
      </c>
      <c r="R13" s="22">
        <f t="shared" si="0"/>
        <v>341760</v>
      </c>
      <c r="S13" s="459" t="s">
        <v>122</v>
      </c>
    </row>
    <row r="14" spans="1:19" ht="15">
      <c r="A14" s="65">
        <v>4</v>
      </c>
      <c r="B14" s="66" t="s">
        <v>59</v>
      </c>
      <c r="C14" s="65" t="s">
        <v>97</v>
      </c>
      <c r="D14" s="67">
        <v>1</v>
      </c>
      <c r="E14" s="68">
        <v>1</v>
      </c>
      <c r="F14" s="72">
        <v>299640</v>
      </c>
      <c r="G14" s="171">
        <v>1</v>
      </c>
      <c r="H14" s="61">
        <v>1</v>
      </c>
      <c r="I14" s="67">
        <v>1</v>
      </c>
      <c r="J14" s="61" t="s">
        <v>2</v>
      </c>
      <c r="K14" s="67" t="s">
        <v>2</v>
      </c>
      <c r="L14" s="61" t="s">
        <v>2</v>
      </c>
      <c r="M14" s="64">
        <v>12000</v>
      </c>
      <c r="N14" s="70">
        <v>12120</v>
      </c>
      <c r="O14" s="64">
        <v>12600</v>
      </c>
      <c r="P14" s="64">
        <f>SUM(F14+M14)</f>
        <v>311640</v>
      </c>
      <c r="Q14" s="64">
        <f t="shared" si="0"/>
        <v>323760</v>
      </c>
      <c r="R14" s="64">
        <f t="shared" si="0"/>
        <v>336360</v>
      </c>
      <c r="S14" s="460" t="s">
        <v>123</v>
      </c>
    </row>
    <row r="15" spans="1:19" ht="15">
      <c r="A15" s="65">
        <v>5</v>
      </c>
      <c r="B15" s="66" t="s">
        <v>23</v>
      </c>
      <c r="C15" s="65" t="s">
        <v>98</v>
      </c>
      <c r="D15" s="67">
        <v>1</v>
      </c>
      <c r="E15" s="68">
        <v>1</v>
      </c>
      <c r="F15" s="69">
        <v>280440</v>
      </c>
      <c r="G15" s="171">
        <v>1</v>
      </c>
      <c r="H15" s="61">
        <v>1</v>
      </c>
      <c r="I15" s="67">
        <v>1</v>
      </c>
      <c r="J15" s="61" t="s">
        <v>2</v>
      </c>
      <c r="K15" s="67" t="s">
        <v>2</v>
      </c>
      <c r="L15" s="61" t="s">
        <v>2</v>
      </c>
      <c r="M15" s="64">
        <v>10800</v>
      </c>
      <c r="N15" s="70">
        <v>11040</v>
      </c>
      <c r="O15" s="64">
        <v>11160</v>
      </c>
      <c r="P15" s="64">
        <f>SUM(F15+M15)</f>
        <v>291240</v>
      </c>
      <c r="Q15" s="70">
        <f t="shared" si="0"/>
        <v>302280</v>
      </c>
      <c r="R15" s="64">
        <f t="shared" si="0"/>
        <v>313440</v>
      </c>
      <c r="S15" s="460" t="s">
        <v>124</v>
      </c>
    </row>
    <row r="16" spans="1:19" s="1" customFormat="1" ht="15">
      <c r="A16" s="73">
        <v>6</v>
      </c>
      <c r="B16" s="74" t="s">
        <v>11</v>
      </c>
      <c r="C16" s="73" t="s">
        <v>99</v>
      </c>
      <c r="D16" s="67">
        <v>1</v>
      </c>
      <c r="E16" s="75">
        <v>1</v>
      </c>
      <c r="F16" s="69">
        <v>207240</v>
      </c>
      <c r="G16" s="186">
        <v>1</v>
      </c>
      <c r="H16" s="61">
        <v>1</v>
      </c>
      <c r="I16" s="67">
        <v>1</v>
      </c>
      <c r="J16" s="61" t="s">
        <v>2</v>
      </c>
      <c r="K16" s="67" t="s">
        <v>2</v>
      </c>
      <c r="L16" s="61" t="s">
        <v>2</v>
      </c>
      <c r="M16" s="64">
        <v>7320</v>
      </c>
      <c r="N16" s="70">
        <v>7200</v>
      </c>
      <c r="O16" s="64">
        <v>7440</v>
      </c>
      <c r="P16" s="64">
        <f>SUM(F16+M16)</f>
        <v>214560</v>
      </c>
      <c r="Q16" s="33">
        <f>SUM(P16+N16)</f>
        <v>221760</v>
      </c>
      <c r="R16" s="64">
        <f>SUM(Q16+O16)</f>
        <v>229200</v>
      </c>
      <c r="S16" s="460" t="s">
        <v>125</v>
      </c>
    </row>
    <row r="17" spans="1:19" ht="15">
      <c r="A17" s="65">
        <v>7</v>
      </c>
      <c r="B17" s="66" t="s">
        <v>154</v>
      </c>
      <c r="C17" s="65" t="s">
        <v>155</v>
      </c>
      <c r="D17" s="67">
        <v>1</v>
      </c>
      <c r="E17" s="68" t="s">
        <v>2</v>
      </c>
      <c r="F17" s="69" t="s">
        <v>2</v>
      </c>
      <c r="G17" s="171">
        <v>1</v>
      </c>
      <c r="H17" s="61">
        <v>1</v>
      </c>
      <c r="I17" s="67">
        <v>1</v>
      </c>
      <c r="J17" s="76" t="s">
        <v>157</v>
      </c>
      <c r="K17" s="67"/>
      <c r="L17" s="61"/>
      <c r="M17" s="64">
        <v>355320</v>
      </c>
      <c r="N17" s="70">
        <v>12000</v>
      </c>
      <c r="O17" s="64">
        <v>12000</v>
      </c>
      <c r="P17" s="64">
        <f>SUM(M17)</f>
        <v>355320</v>
      </c>
      <c r="Q17" s="70">
        <f>SUM(P17+N17)</f>
        <v>367320</v>
      </c>
      <c r="R17" s="64">
        <f>SUM(Q17+O17)</f>
        <v>379320</v>
      </c>
      <c r="S17" s="461" t="s">
        <v>156</v>
      </c>
    </row>
    <row r="18" spans="1:19" ht="15">
      <c r="A18" s="82"/>
      <c r="B18" s="83" t="s">
        <v>37</v>
      </c>
      <c r="C18" s="65"/>
      <c r="D18" s="67"/>
      <c r="E18" s="68"/>
      <c r="F18" s="50"/>
      <c r="G18" s="171"/>
      <c r="H18" s="84"/>
      <c r="I18" s="67"/>
      <c r="J18" s="61"/>
      <c r="K18" s="85"/>
      <c r="L18" s="61"/>
      <c r="M18" s="51"/>
      <c r="N18" s="52"/>
      <c r="O18" s="51"/>
      <c r="P18" s="64"/>
      <c r="Q18" s="64"/>
      <c r="R18" s="64"/>
      <c r="S18" s="472"/>
    </row>
    <row r="19" spans="1:19" s="1" customFormat="1" ht="22.5">
      <c r="A19" s="86">
        <v>8</v>
      </c>
      <c r="B19" s="87" t="s">
        <v>44</v>
      </c>
      <c r="C19" s="88" t="s">
        <v>2</v>
      </c>
      <c r="D19" s="67">
        <v>2</v>
      </c>
      <c r="E19" s="75">
        <v>2</v>
      </c>
      <c r="F19" s="50">
        <v>500280</v>
      </c>
      <c r="G19" s="186">
        <v>2</v>
      </c>
      <c r="H19" s="84">
        <v>2</v>
      </c>
      <c r="I19" s="67">
        <v>2</v>
      </c>
      <c r="J19" s="61" t="s">
        <v>2</v>
      </c>
      <c r="K19" s="85" t="s">
        <v>2</v>
      </c>
      <c r="L19" s="61" t="s">
        <v>2</v>
      </c>
      <c r="M19" s="51">
        <v>11400</v>
      </c>
      <c r="N19" s="52">
        <v>17640</v>
      </c>
      <c r="O19" s="51">
        <v>17640</v>
      </c>
      <c r="P19" s="64">
        <f>SUM(F19+M19)</f>
        <v>511680</v>
      </c>
      <c r="Q19" s="64">
        <f>SUM(P19+N19)</f>
        <v>529320</v>
      </c>
      <c r="R19" s="64">
        <f>SUM(Q19+O19)</f>
        <v>546960</v>
      </c>
      <c r="S19" s="461" t="s">
        <v>126</v>
      </c>
    </row>
    <row r="20" spans="1:19" s="1" customFormat="1" ht="15">
      <c r="A20" s="73">
        <v>9</v>
      </c>
      <c r="B20" s="74" t="s">
        <v>45</v>
      </c>
      <c r="C20" s="88" t="s">
        <v>2</v>
      </c>
      <c r="D20" s="67">
        <v>1</v>
      </c>
      <c r="E20" s="75">
        <v>1</v>
      </c>
      <c r="F20" s="64">
        <v>252120</v>
      </c>
      <c r="G20" s="221">
        <v>1</v>
      </c>
      <c r="H20" s="185">
        <v>1</v>
      </c>
      <c r="I20" s="185">
        <v>1</v>
      </c>
      <c r="J20" s="73" t="s">
        <v>2</v>
      </c>
      <c r="K20" s="86" t="s">
        <v>2</v>
      </c>
      <c r="L20" s="146" t="s">
        <v>2</v>
      </c>
      <c r="M20" s="51">
        <v>5880</v>
      </c>
      <c r="N20" s="64">
        <v>8760</v>
      </c>
      <c r="O20" s="69">
        <v>9000</v>
      </c>
      <c r="P20" s="70">
        <f>SUM(F20+M20)</f>
        <v>258000</v>
      </c>
      <c r="Q20" s="64">
        <f>SUM(P20+N20)</f>
        <v>266760</v>
      </c>
      <c r="R20" s="131">
        <f>SUM(Q20+O20)</f>
        <v>275760</v>
      </c>
      <c r="S20" s="460" t="s">
        <v>127</v>
      </c>
    </row>
    <row r="21" spans="1:19" ht="22.5">
      <c r="A21" s="158">
        <v>10</v>
      </c>
      <c r="B21" s="154" t="s">
        <v>38</v>
      </c>
      <c r="C21" s="91" t="s">
        <v>2</v>
      </c>
      <c r="D21" s="38">
        <v>1</v>
      </c>
      <c r="E21" s="92">
        <v>1</v>
      </c>
      <c r="F21" s="22">
        <v>214560</v>
      </c>
      <c r="G21" s="524">
        <v>1</v>
      </c>
      <c r="H21" s="62">
        <v>1</v>
      </c>
      <c r="I21" s="18">
        <v>1</v>
      </c>
      <c r="J21" s="34" t="s">
        <v>2</v>
      </c>
      <c r="K21" s="73" t="s">
        <v>2</v>
      </c>
      <c r="L21" s="73" t="s">
        <v>2</v>
      </c>
      <c r="M21" s="51">
        <v>8582</v>
      </c>
      <c r="N21" s="64">
        <v>0</v>
      </c>
      <c r="O21" s="64">
        <v>0</v>
      </c>
      <c r="P21" s="22">
        <f>SUM(F21+M21)</f>
        <v>223142</v>
      </c>
      <c r="Q21" s="64">
        <f>SUM(P21+O21)</f>
        <v>223142</v>
      </c>
      <c r="R21" s="492">
        <f>SUM(Q21+O21)</f>
        <v>223142</v>
      </c>
      <c r="S21" s="461" t="s">
        <v>128</v>
      </c>
    </row>
    <row r="22" spans="1:19" ht="15">
      <c r="A22" s="89">
        <v>11</v>
      </c>
      <c r="B22" s="90" t="s">
        <v>55</v>
      </c>
      <c r="C22" s="91" t="s">
        <v>2</v>
      </c>
      <c r="D22" s="61">
        <v>1</v>
      </c>
      <c r="E22" s="92">
        <v>1</v>
      </c>
      <c r="F22" s="22">
        <v>221760</v>
      </c>
      <c r="G22" s="524">
        <v>1</v>
      </c>
      <c r="H22" s="62">
        <v>1</v>
      </c>
      <c r="I22" s="18">
        <v>1</v>
      </c>
      <c r="J22" s="34" t="s">
        <v>2</v>
      </c>
      <c r="K22" s="76" t="s">
        <v>2</v>
      </c>
      <c r="L22" s="73" t="s">
        <v>2</v>
      </c>
      <c r="M22" s="51">
        <v>7440</v>
      </c>
      <c r="N22" s="64">
        <v>7440</v>
      </c>
      <c r="O22" s="64">
        <v>7680</v>
      </c>
      <c r="P22" s="22">
        <f>SUM(F22+M22)</f>
        <v>229200</v>
      </c>
      <c r="Q22" s="23">
        <f>SUM(P22+N22)</f>
        <v>236640</v>
      </c>
      <c r="R22" s="137">
        <f>SUM(Q22+O22)</f>
        <v>244320</v>
      </c>
      <c r="S22" s="473" t="s">
        <v>129</v>
      </c>
    </row>
    <row r="23" spans="1:19" ht="15">
      <c r="A23" s="82"/>
      <c r="B23" s="83" t="s">
        <v>39</v>
      </c>
      <c r="C23" s="94"/>
      <c r="D23" s="84"/>
      <c r="E23" s="95"/>
      <c r="F23" s="50"/>
      <c r="G23" s="179"/>
      <c r="H23" s="37"/>
      <c r="I23" s="38"/>
      <c r="J23" s="84"/>
      <c r="K23" s="84"/>
      <c r="L23" s="84"/>
      <c r="M23" s="51"/>
      <c r="N23" s="33"/>
      <c r="O23" s="51"/>
      <c r="P23" s="32"/>
      <c r="Q23" s="33"/>
      <c r="R23" s="51"/>
      <c r="S23" s="474"/>
    </row>
    <row r="24" spans="1:19" s="1" customFormat="1" ht="22.5">
      <c r="A24" s="96">
        <v>12</v>
      </c>
      <c r="B24" s="41" t="s">
        <v>24</v>
      </c>
      <c r="C24" s="97" t="s">
        <v>2</v>
      </c>
      <c r="D24" s="38">
        <v>2</v>
      </c>
      <c r="E24" s="98">
        <v>2</v>
      </c>
      <c r="F24" s="93">
        <v>291720</v>
      </c>
      <c r="G24" s="223">
        <v>2</v>
      </c>
      <c r="H24" s="37">
        <v>2</v>
      </c>
      <c r="I24" s="38">
        <v>2</v>
      </c>
      <c r="J24" s="21" t="s">
        <v>2</v>
      </c>
      <c r="K24" s="38" t="s">
        <v>2</v>
      </c>
      <c r="L24" s="21" t="s">
        <v>2</v>
      </c>
      <c r="M24" s="32">
        <v>11760</v>
      </c>
      <c r="N24" s="33">
        <v>12240</v>
      </c>
      <c r="O24" s="32">
        <v>12720</v>
      </c>
      <c r="P24" s="32">
        <f>SUM(F24+M24)</f>
        <v>303480</v>
      </c>
      <c r="Q24" s="23">
        <f>SUM(P24+N24)</f>
        <v>315720</v>
      </c>
      <c r="R24" s="32">
        <f>SUM(Q24+O24)</f>
        <v>328440</v>
      </c>
      <c r="S24" s="485" t="s">
        <v>130</v>
      </c>
    </row>
    <row r="25" spans="1:19" ht="15">
      <c r="A25" s="82"/>
      <c r="B25" s="99"/>
      <c r="C25" s="100"/>
      <c r="D25" s="85"/>
      <c r="E25" s="101"/>
      <c r="F25" s="50"/>
      <c r="G25" s="527"/>
      <c r="H25" s="84"/>
      <c r="I25" s="85"/>
      <c r="J25" s="61"/>
      <c r="K25" s="85"/>
      <c r="L25" s="84"/>
      <c r="M25" s="51"/>
      <c r="N25" s="52"/>
      <c r="O25" s="51"/>
      <c r="P25" s="51"/>
      <c r="Q25" s="23"/>
      <c r="R25" s="64"/>
      <c r="S25" s="475"/>
    </row>
    <row r="26" spans="1:19" ht="15">
      <c r="A26" s="82"/>
      <c r="B26" s="99"/>
      <c r="C26" s="100"/>
      <c r="D26" s="85"/>
      <c r="E26" s="101"/>
      <c r="F26" s="50"/>
      <c r="G26" s="527"/>
      <c r="H26" s="84"/>
      <c r="I26" s="85"/>
      <c r="J26" s="61"/>
      <c r="K26" s="85"/>
      <c r="L26" s="84"/>
      <c r="M26" s="51"/>
      <c r="N26" s="52"/>
      <c r="O26" s="51"/>
      <c r="P26" s="64"/>
      <c r="Q26" s="23"/>
      <c r="R26" s="64"/>
      <c r="S26" s="476"/>
    </row>
    <row r="27" spans="1:19" ht="15">
      <c r="A27" s="102"/>
      <c r="B27" s="259" t="s">
        <v>46</v>
      </c>
      <c r="C27" s="272"/>
      <c r="D27" s="103">
        <f aca="true" t="shared" si="1" ref="D27:I27">SUM(D9:D26)</f>
        <v>14</v>
      </c>
      <c r="E27" s="104">
        <f t="shared" si="1"/>
        <v>13</v>
      </c>
      <c r="F27" s="105">
        <f t="shared" si="1"/>
        <v>3696360</v>
      </c>
      <c r="G27" s="528">
        <f t="shared" si="1"/>
        <v>14</v>
      </c>
      <c r="H27" s="105">
        <f t="shared" si="1"/>
        <v>14</v>
      </c>
      <c r="I27" s="105">
        <f t="shared" si="1"/>
        <v>14</v>
      </c>
      <c r="J27" s="534" t="s">
        <v>157</v>
      </c>
      <c r="K27" s="319" t="s">
        <v>2</v>
      </c>
      <c r="L27" s="106" t="s">
        <v>2</v>
      </c>
      <c r="M27" s="105">
        <f aca="true" t="shared" si="2" ref="M27:R27">SUM(M9:M26)</f>
        <v>471782</v>
      </c>
      <c r="N27" s="105">
        <f t="shared" si="2"/>
        <v>133080</v>
      </c>
      <c r="O27" s="105">
        <f t="shared" si="2"/>
        <v>135120</v>
      </c>
      <c r="P27" s="105">
        <f t="shared" si="2"/>
        <v>4168142</v>
      </c>
      <c r="Q27" s="105">
        <f t="shared" si="2"/>
        <v>4301222</v>
      </c>
      <c r="R27" s="105">
        <f t="shared" si="2"/>
        <v>4436342</v>
      </c>
      <c r="S27" s="462"/>
    </row>
    <row r="28" spans="1:19" ht="15">
      <c r="A28" s="24"/>
      <c r="B28" s="107"/>
      <c r="C28" s="271"/>
      <c r="D28" s="109"/>
      <c r="E28" s="108"/>
      <c r="F28" s="110"/>
      <c r="G28" s="111"/>
      <c r="H28" s="112"/>
      <c r="I28" s="112"/>
      <c r="J28" s="112"/>
      <c r="K28" s="320"/>
      <c r="L28" s="112"/>
      <c r="M28" s="110"/>
      <c r="N28" s="110"/>
      <c r="O28" s="110"/>
      <c r="P28" s="110"/>
      <c r="Q28" s="110"/>
      <c r="R28" s="110"/>
      <c r="S28" s="463"/>
    </row>
    <row r="29" spans="1:19" ht="15">
      <c r="A29" s="24"/>
      <c r="B29" s="107"/>
      <c r="C29" s="108"/>
      <c r="D29" s="109"/>
      <c r="E29" s="108"/>
      <c r="F29" s="110"/>
      <c r="G29" s="111"/>
      <c r="H29" s="112"/>
      <c r="I29" s="112"/>
      <c r="J29" s="112"/>
      <c r="K29" s="112"/>
      <c r="L29" s="112"/>
      <c r="M29" s="110"/>
      <c r="N29" s="110"/>
      <c r="O29" s="110"/>
      <c r="P29" s="110"/>
      <c r="Q29" s="110"/>
      <c r="R29" s="110"/>
      <c r="S29" s="463"/>
    </row>
    <row r="30" spans="1:19" ht="15">
      <c r="A30" s="24"/>
      <c r="B30" s="107"/>
      <c r="C30" s="108"/>
      <c r="D30" s="109"/>
      <c r="E30" s="108"/>
      <c r="F30" s="110"/>
      <c r="G30" s="111"/>
      <c r="H30" s="112"/>
      <c r="I30" s="112"/>
      <c r="J30" s="112"/>
      <c r="K30" s="112"/>
      <c r="L30" s="112"/>
      <c r="M30" s="110"/>
      <c r="N30" s="110"/>
      <c r="O30" s="110"/>
      <c r="P30" s="110"/>
      <c r="Q30" s="110"/>
      <c r="R30" s="110"/>
      <c r="S30" s="463"/>
    </row>
    <row r="31" spans="1:19" ht="15">
      <c r="A31" s="24"/>
      <c r="B31" s="107"/>
      <c r="C31" s="108"/>
      <c r="D31" s="109"/>
      <c r="E31" s="108"/>
      <c r="F31" s="110"/>
      <c r="G31" s="111"/>
      <c r="H31" s="112"/>
      <c r="I31" s="112"/>
      <c r="J31" s="112"/>
      <c r="K31" s="112"/>
      <c r="L31" s="112"/>
      <c r="M31" s="110"/>
      <c r="N31" s="110"/>
      <c r="O31" s="110"/>
      <c r="P31" s="110"/>
      <c r="Q31" s="110"/>
      <c r="R31" s="110"/>
      <c r="S31" s="463"/>
    </row>
    <row r="32" spans="1:19" ht="15">
      <c r="A32" s="24"/>
      <c r="B32" s="107"/>
      <c r="C32" s="108"/>
      <c r="D32" s="109"/>
      <c r="E32" s="108"/>
      <c r="F32" s="110"/>
      <c r="G32" s="111"/>
      <c r="H32" s="112"/>
      <c r="I32" s="112"/>
      <c r="J32" s="112"/>
      <c r="K32" s="112"/>
      <c r="L32" s="112"/>
      <c r="M32" s="110"/>
      <c r="N32" s="110"/>
      <c r="O32" s="110"/>
      <c r="P32" s="110"/>
      <c r="Q32" s="110"/>
      <c r="R32" s="110"/>
      <c r="S32" s="463"/>
    </row>
    <row r="33" spans="1:19" ht="20.25">
      <c r="A33" s="24"/>
      <c r="B33" s="107"/>
      <c r="C33" s="108"/>
      <c r="D33" s="109"/>
      <c r="E33" s="108"/>
      <c r="F33" s="110"/>
      <c r="G33" s="111"/>
      <c r="H33" s="112"/>
      <c r="I33" s="112"/>
      <c r="J33" s="112"/>
      <c r="K33" s="112"/>
      <c r="L33" s="112"/>
      <c r="M33" s="110"/>
      <c r="N33" s="110"/>
      <c r="O33" s="110"/>
      <c r="P33" s="110"/>
      <c r="Q33" s="110"/>
      <c r="R33" s="113"/>
      <c r="S33" s="270" t="s">
        <v>60</v>
      </c>
    </row>
    <row r="34" spans="1:19" ht="15">
      <c r="A34" s="24"/>
      <c r="B34" s="107"/>
      <c r="C34" s="108"/>
      <c r="D34" s="109"/>
      <c r="E34" s="108"/>
      <c r="F34" s="110"/>
      <c r="G34" s="111"/>
      <c r="H34" s="112"/>
      <c r="I34" s="112"/>
      <c r="J34" s="112"/>
      <c r="K34" s="112"/>
      <c r="L34" s="112"/>
      <c r="M34" s="110"/>
      <c r="N34" s="110"/>
      <c r="O34" s="110"/>
      <c r="P34" s="110"/>
      <c r="Q34" s="110"/>
      <c r="R34" s="113"/>
      <c r="S34" s="113"/>
    </row>
    <row r="35" spans="1:19" ht="15">
      <c r="A35" s="24"/>
      <c r="B35" s="107"/>
      <c r="C35" s="108"/>
      <c r="D35" s="109"/>
      <c r="E35" s="108"/>
      <c r="F35" s="110"/>
      <c r="G35" s="111"/>
      <c r="H35" s="112"/>
      <c r="I35" s="112"/>
      <c r="J35" s="112"/>
      <c r="K35" s="112"/>
      <c r="L35" s="112"/>
      <c r="M35" s="110"/>
      <c r="N35" s="110"/>
      <c r="O35" s="110"/>
      <c r="P35" s="110"/>
      <c r="Q35" s="110"/>
      <c r="R35" s="113"/>
      <c r="S35" s="113"/>
    </row>
    <row r="36" spans="1:19" ht="15">
      <c r="A36" s="24"/>
      <c r="B36" s="107"/>
      <c r="C36" s="108"/>
      <c r="D36" s="109"/>
      <c r="E36" s="108"/>
      <c r="F36" s="110"/>
      <c r="G36" s="111"/>
      <c r="H36" s="112"/>
      <c r="I36" s="112"/>
      <c r="J36" s="112"/>
      <c r="K36" s="112"/>
      <c r="L36" s="112"/>
      <c r="M36" s="110"/>
      <c r="N36" s="110"/>
      <c r="O36" s="110"/>
      <c r="P36" s="110"/>
      <c r="Q36" s="110"/>
      <c r="R36" s="113"/>
      <c r="S36" s="113"/>
    </row>
    <row r="37" spans="1:19" ht="15">
      <c r="A37" s="24"/>
      <c r="B37" s="107"/>
      <c r="C37" s="108"/>
      <c r="D37" s="109"/>
      <c r="E37" s="108"/>
      <c r="F37" s="110"/>
      <c r="G37" s="111"/>
      <c r="H37" s="112"/>
      <c r="I37" s="112"/>
      <c r="J37" s="112"/>
      <c r="K37" s="112"/>
      <c r="L37" s="112"/>
      <c r="M37" s="110"/>
      <c r="N37" s="110"/>
      <c r="O37" s="110"/>
      <c r="P37" s="110"/>
      <c r="Q37" s="110"/>
      <c r="R37" s="113"/>
      <c r="S37" s="113"/>
    </row>
    <row r="38" spans="1:19" ht="15">
      <c r="A38" s="24"/>
      <c r="B38" s="107"/>
      <c r="C38" s="108"/>
      <c r="D38" s="109"/>
      <c r="E38" s="108"/>
      <c r="F38" s="110"/>
      <c r="G38" s="111"/>
      <c r="H38" s="112"/>
      <c r="I38" s="112"/>
      <c r="J38" s="112"/>
      <c r="K38" s="112"/>
      <c r="L38" s="112"/>
      <c r="M38" s="110"/>
      <c r="N38" s="110"/>
      <c r="O38" s="110"/>
      <c r="P38" s="110"/>
      <c r="Q38" s="110"/>
      <c r="R38" s="113"/>
      <c r="S38" s="113"/>
    </row>
    <row r="39" spans="1:19" ht="15">
      <c r="A39" s="24"/>
      <c r="B39" s="107"/>
      <c r="C39" s="108"/>
      <c r="D39" s="109"/>
      <c r="E39" s="108"/>
      <c r="F39" s="110"/>
      <c r="G39" s="111"/>
      <c r="H39" s="112"/>
      <c r="I39" s="112"/>
      <c r="J39" s="112"/>
      <c r="K39" s="112"/>
      <c r="L39" s="112"/>
      <c r="M39" s="110"/>
      <c r="N39" s="110"/>
      <c r="O39" s="110"/>
      <c r="P39" s="110"/>
      <c r="Q39" s="110"/>
      <c r="R39" s="113"/>
      <c r="S39" s="113"/>
    </row>
    <row r="40" spans="1:19" ht="15.75" customHeight="1">
      <c r="A40" s="591" t="s">
        <v>0</v>
      </c>
      <c r="B40" s="591" t="s">
        <v>1</v>
      </c>
      <c r="C40" s="265" t="s">
        <v>3</v>
      </c>
      <c r="D40" s="267" t="s">
        <v>5</v>
      </c>
      <c r="E40" s="594" t="s">
        <v>9</v>
      </c>
      <c r="F40" s="595"/>
      <c r="G40" s="596" t="s">
        <v>65</v>
      </c>
      <c r="H40" s="597"/>
      <c r="I40" s="598"/>
      <c r="J40" s="577" t="s">
        <v>19</v>
      </c>
      <c r="K40" s="578"/>
      <c r="L40" s="579"/>
      <c r="M40" s="577" t="s">
        <v>21</v>
      </c>
      <c r="N40" s="578"/>
      <c r="O40" s="579"/>
      <c r="P40" s="577" t="s">
        <v>8</v>
      </c>
      <c r="Q40" s="578"/>
      <c r="R40" s="579"/>
      <c r="S40" s="580" t="s">
        <v>43</v>
      </c>
    </row>
    <row r="41" spans="1:19" ht="15">
      <c r="A41" s="592"/>
      <c r="B41" s="592"/>
      <c r="C41" s="266" t="s">
        <v>4</v>
      </c>
      <c r="D41" s="268" t="s">
        <v>6</v>
      </c>
      <c r="E41" s="583" t="s">
        <v>18</v>
      </c>
      <c r="F41" s="584"/>
      <c r="G41" s="585" t="s">
        <v>36</v>
      </c>
      <c r="H41" s="586"/>
      <c r="I41" s="587"/>
      <c r="J41" s="588" t="s">
        <v>20</v>
      </c>
      <c r="K41" s="589"/>
      <c r="L41" s="590"/>
      <c r="M41" s="588" t="s">
        <v>22</v>
      </c>
      <c r="N41" s="589"/>
      <c r="O41" s="590"/>
      <c r="P41" s="10"/>
      <c r="Q41" s="10"/>
      <c r="R41" s="11"/>
      <c r="S41" s="581"/>
    </row>
    <row r="42" spans="1:19" ht="36" customHeight="1">
      <c r="A42" s="593"/>
      <c r="B42" s="593"/>
      <c r="C42" s="114"/>
      <c r="D42" s="269"/>
      <c r="E42" s="264" t="s">
        <v>33</v>
      </c>
      <c r="F42" s="15" t="s">
        <v>7</v>
      </c>
      <c r="G42" s="260">
        <v>2561</v>
      </c>
      <c r="H42" s="261" t="s">
        <v>109</v>
      </c>
      <c r="I42" s="262" t="s">
        <v>110</v>
      </c>
      <c r="J42" s="263">
        <v>2561</v>
      </c>
      <c r="K42" s="262" t="s">
        <v>109</v>
      </c>
      <c r="L42" s="261" t="s">
        <v>110</v>
      </c>
      <c r="M42" s="15">
        <v>2561</v>
      </c>
      <c r="N42" s="14">
        <v>2562</v>
      </c>
      <c r="O42" s="301">
        <v>2563</v>
      </c>
      <c r="P42" s="15">
        <v>2561</v>
      </c>
      <c r="Q42" s="14">
        <v>2562</v>
      </c>
      <c r="R42" s="15">
        <v>2563</v>
      </c>
      <c r="S42" s="582"/>
    </row>
    <row r="43" spans="1:19" ht="15">
      <c r="A43" s="115"/>
      <c r="B43" s="116" t="s">
        <v>47</v>
      </c>
      <c r="C43" s="117"/>
      <c r="D43" s="29"/>
      <c r="E43" s="117"/>
      <c r="F43" s="29"/>
      <c r="G43" s="118"/>
      <c r="H43" s="119"/>
      <c r="I43" s="120"/>
      <c r="J43" s="29"/>
      <c r="K43" s="31"/>
      <c r="L43" s="29"/>
      <c r="M43" s="31"/>
      <c r="N43" s="29"/>
      <c r="O43" s="31"/>
      <c r="P43" s="29"/>
      <c r="Q43" s="31"/>
      <c r="R43" s="29"/>
      <c r="S43" s="119"/>
    </row>
    <row r="44" spans="1:19" ht="15">
      <c r="A44" s="121">
        <v>13</v>
      </c>
      <c r="B44" s="122" t="s">
        <v>85</v>
      </c>
      <c r="C44" s="123" t="s">
        <v>58</v>
      </c>
      <c r="D44" s="56">
        <v>1</v>
      </c>
      <c r="E44" s="45">
        <v>1</v>
      </c>
      <c r="F44" s="20">
        <v>411480</v>
      </c>
      <c r="G44" s="524">
        <v>1</v>
      </c>
      <c r="H44" s="21">
        <v>1</v>
      </c>
      <c r="I44" s="21">
        <v>1</v>
      </c>
      <c r="J44" s="37" t="s">
        <v>2</v>
      </c>
      <c r="K44" s="21" t="s">
        <v>2</v>
      </c>
      <c r="L44" s="21" t="s">
        <v>2</v>
      </c>
      <c r="M44" s="125">
        <v>13080</v>
      </c>
      <c r="N44" s="125">
        <v>13440</v>
      </c>
      <c r="O44" s="130">
        <v>13320</v>
      </c>
      <c r="P44" s="125">
        <f>SUM(F44+M44)</f>
        <v>424560</v>
      </c>
      <c r="Q44" s="130">
        <f>SUM(P44+N44)</f>
        <v>438000</v>
      </c>
      <c r="R44" s="125">
        <f>SUM(Q44+O44)</f>
        <v>451320</v>
      </c>
      <c r="S44" s="458" t="s">
        <v>131</v>
      </c>
    </row>
    <row r="45" spans="1:19" ht="15">
      <c r="A45" s="127"/>
      <c r="B45" s="128" t="s">
        <v>30</v>
      </c>
      <c r="C45" s="129"/>
      <c r="D45" s="12"/>
      <c r="E45" s="129"/>
      <c r="F45" s="44"/>
      <c r="G45" s="529"/>
      <c r="H45" s="48"/>
      <c r="I45" s="45"/>
      <c r="J45" s="48"/>
      <c r="K45" s="47"/>
      <c r="L45" s="81"/>
      <c r="M45" s="123"/>
      <c r="N45" s="44"/>
      <c r="O45" s="254"/>
      <c r="P45" s="126"/>
      <c r="Q45" s="131"/>
      <c r="R45" s="131"/>
      <c r="S45" s="464"/>
    </row>
    <row r="46" spans="1:19" s="1" customFormat="1" ht="15">
      <c r="A46" s="132">
        <v>14</v>
      </c>
      <c r="B46" s="133" t="s">
        <v>86</v>
      </c>
      <c r="C46" s="59" t="s">
        <v>58</v>
      </c>
      <c r="D46" s="55">
        <v>1</v>
      </c>
      <c r="E46" s="59">
        <v>1</v>
      </c>
      <c r="F46" s="20">
        <v>400560</v>
      </c>
      <c r="G46" s="63">
        <v>1</v>
      </c>
      <c r="H46" s="21">
        <v>1</v>
      </c>
      <c r="I46" s="18">
        <v>1</v>
      </c>
      <c r="J46" s="21" t="s">
        <v>2</v>
      </c>
      <c r="K46" s="18" t="s">
        <v>2</v>
      </c>
      <c r="L46" s="56" t="s">
        <v>2</v>
      </c>
      <c r="M46" s="124">
        <v>13440</v>
      </c>
      <c r="N46" s="125">
        <v>13320</v>
      </c>
      <c r="O46" s="124">
        <v>13320</v>
      </c>
      <c r="P46" s="125">
        <f>SUM(F46+M46)</f>
        <v>414000</v>
      </c>
      <c r="Q46" s="125">
        <f>SUM(P46+N46)</f>
        <v>427320</v>
      </c>
      <c r="R46" s="125">
        <f>SUM(Q46+O46)</f>
        <v>440640</v>
      </c>
      <c r="S46" s="459" t="s">
        <v>132</v>
      </c>
    </row>
    <row r="47" spans="1:19" ht="15">
      <c r="A47" s="134">
        <v>15</v>
      </c>
      <c r="B47" s="80" t="s">
        <v>10</v>
      </c>
      <c r="C47" s="136" t="s">
        <v>99</v>
      </c>
      <c r="D47" s="73">
        <v>1</v>
      </c>
      <c r="E47" s="135">
        <v>1</v>
      </c>
      <c r="F47" s="69">
        <v>168360</v>
      </c>
      <c r="G47" s="524">
        <v>1</v>
      </c>
      <c r="H47" s="21">
        <v>1</v>
      </c>
      <c r="I47" s="18">
        <v>1</v>
      </c>
      <c r="J47" s="61" t="s">
        <v>2</v>
      </c>
      <c r="K47" s="67" t="s">
        <v>2</v>
      </c>
      <c r="L47" s="61" t="s">
        <v>2</v>
      </c>
      <c r="M47" s="78">
        <v>6480</v>
      </c>
      <c r="N47" s="69">
        <v>6840</v>
      </c>
      <c r="O47" s="70">
        <v>6960</v>
      </c>
      <c r="P47" s="137">
        <f>SUM(F47+M47)</f>
        <v>174840</v>
      </c>
      <c r="Q47" s="124">
        <f>SUM(P47+N47)</f>
        <v>181680</v>
      </c>
      <c r="R47" s="137">
        <f>SUM(Q47+O47)</f>
        <v>188640</v>
      </c>
      <c r="S47" s="460" t="s">
        <v>133</v>
      </c>
    </row>
    <row r="48" spans="1:19" ht="15">
      <c r="A48" s="86"/>
      <c r="B48" s="140" t="s">
        <v>39</v>
      </c>
      <c r="C48" s="141"/>
      <c r="D48" s="86"/>
      <c r="E48" s="142"/>
      <c r="F48" s="50"/>
      <c r="G48" s="223"/>
      <c r="H48" s="84"/>
      <c r="I48" s="48"/>
      <c r="J48" s="84"/>
      <c r="K48" s="38"/>
      <c r="L48" s="48"/>
      <c r="M48" s="44"/>
      <c r="N48" s="12"/>
      <c r="O48" s="44"/>
      <c r="P48" s="131"/>
      <c r="Q48" s="131"/>
      <c r="R48" s="126"/>
      <c r="S48" s="464"/>
    </row>
    <row r="49" spans="1:19" s="1" customFormat="1" ht="15">
      <c r="A49" s="34">
        <v>16</v>
      </c>
      <c r="B49" s="493" t="s">
        <v>25</v>
      </c>
      <c r="C49" s="145" t="s">
        <v>2</v>
      </c>
      <c r="D49" s="34">
        <v>1</v>
      </c>
      <c r="E49" s="34">
        <v>1</v>
      </c>
      <c r="F49" s="20">
        <v>143040</v>
      </c>
      <c r="G49" s="62">
        <v>1</v>
      </c>
      <c r="H49" s="21">
        <v>1</v>
      </c>
      <c r="I49" s="21">
        <v>1</v>
      </c>
      <c r="J49" s="21" t="s">
        <v>2</v>
      </c>
      <c r="K49" s="21" t="s">
        <v>2</v>
      </c>
      <c r="L49" s="21" t="s">
        <v>2</v>
      </c>
      <c r="M49" s="22">
        <v>5760</v>
      </c>
      <c r="N49" s="22">
        <v>6000</v>
      </c>
      <c r="O49" s="22">
        <v>6240</v>
      </c>
      <c r="P49" s="125">
        <f>SUM(F49+M49)</f>
        <v>148800</v>
      </c>
      <c r="Q49" s="125">
        <f>SUM(P49+N49)</f>
        <v>154800</v>
      </c>
      <c r="R49" s="125">
        <f>SUM(Q49+O49)</f>
        <v>161040</v>
      </c>
      <c r="S49" s="459" t="s">
        <v>134</v>
      </c>
    </row>
    <row r="50" spans="1:19" s="1" customFormat="1" ht="15">
      <c r="A50" s="143">
        <v>17</v>
      </c>
      <c r="B50" s="144" t="s">
        <v>27</v>
      </c>
      <c r="C50" s="76" t="s">
        <v>2</v>
      </c>
      <c r="D50" s="96">
        <v>1</v>
      </c>
      <c r="E50" s="73">
        <v>1</v>
      </c>
      <c r="F50" s="93">
        <v>140040</v>
      </c>
      <c r="G50" s="63">
        <v>1</v>
      </c>
      <c r="H50" s="21">
        <v>1</v>
      </c>
      <c r="I50" s="18">
        <v>1</v>
      </c>
      <c r="J50" s="21" t="s">
        <v>2</v>
      </c>
      <c r="K50" s="18" t="s">
        <v>2</v>
      </c>
      <c r="L50" s="21" t="s">
        <v>2</v>
      </c>
      <c r="M50" s="23">
        <v>5640</v>
      </c>
      <c r="N50" s="22">
        <v>5880</v>
      </c>
      <c r="O50" s="23">
        <v>6120</v>
      </c>
      <c r="P50" s="125">
        <f>SUM(F50+M50)</f>
        <v>145680</v>
      </c>
      <c r="Q50" s="125">
        <f>SUM(P50+N50)</f>
        <v>151560</v>
      </c>
      <c r="R50" s="125">
        <f>SUM(Q50+O50)</f>
        <v>157680</v>
      </c>
      <c r="S50" s="460" t="s">
        <v>135</v>
      </c>
    </row>
    <row r="51" spans="1:19" ht="15">
      <c r="A51" s="147"/>
      <c r="B51" s="148" t="s">
        <v>31</v>
      </c>
      <c r="C51" s="149"/>
      <c r="D51" s="86"/>
      <c r="E51" s="150"/>
      <c r="F51" s="50"/>
      <c r="G51" s="527"/>
      <c r="H51" s="84"/>
      <c r="I51" s="85"/>
      <c r="J51" s="84"/>
      <c r="K51" s="85"/>
      <c r="L51" s="84"/>
      <c r="M51" s="52"/>
      <c r="N51" s="51"/>
      <c r="O51" s="52"/>
      <c r="P51" s="126"/>
      <c r="Q51" s="130"/>
      <c r="R51" s="131"/>
      <c r="S51" s="464"/>
    </row>
    <row r="52" spans="1:19" ht="15">
      <c r="A52" s="121">
        <v>18</v>
      </c>
      <c r="B52" s="151" t="s">
        <v>87</v>
      </c>
      <c r="C52" s="152" t="s">
        <v>58</v>
      </c>
      <c r="D52" s="55">
        <v>1</v>
      </c>
      <c r="E52" s="152">
        <v>1</v>
      </c>
      <c r="F52" s="20">
        <v>289440</v>
      </c>
      <c r="G52" s="526">
        <v>1</v>
      </c>
      <c r="H52" s="56">
        <v>1</v>
      </c>
      <c r="I52" s="57">
        <v>1</v>
      </c>
      <c r="J52" s="81" t="s">
        <v>2</v>
      </c>
      <c r="K52" s="56" t="s">
        <v>2</v>
      </c>
      <c r="L52" s="56" t="s">
        <v>2</v>
      </c>
      <c r="M52" s="40">
        <v>11160</v>
      </c>
      <c r="N52" s="39">
        <v>11280</v>
      </c>
      <c r="O52" s="304">
        <v>11760</v>
      </c>
      <c r="P52" s="153">
        <f>SUM(F52+M52)</f>
        <v>300600</v>
      </c>
      <c r="Q52" s="153">
        <f>SUM(P52+N52)</f>
        <v>311880</v>
      </c>
      <c r="R52" s="125">
        <f>SUM(Q52+O52)</f>
        <v>323640</v>
      </c>
      <c r="S52" s="459" t="s">
        <v>136</v>
      </c>
    </row>
    <row r="53" spans="1:19" ht="15">
      <c r="A53" s="82"/>
      <c r="B53" s="155" t="s">
        <v>37</v>
      </c>
      <c r="C53" s="100"/>
      <c r="D53" s="86"/>
      <c r="E53" s="82"/>
      <c r="F53" s="50"/>
      <c r="G53" s="222"/>
      <c r="H53" s="84"/>
      <c r="I53" s="84"/>
      <c r="J53" s="84"/>
      <c r="K53" s="84"/>
      <c r="L53" s="84"/>
      <c r="M53" s="51"/>
      <c r="N53" s="51"/>
      <c r="O53" s="51"/>
      <c r="P53" s="131"/>
      <c r="Q53" s="131"/>
      <c r="R53" s="131"/>
      <c r="S53" s="464"/>
    </row>
    <row r="54" spans="1:19" s="1" customFormat="1" ht="15">
      <c r="A54" s="143">
        <v>19</v>
      </c>
      <c r="B54" s="156" t="s">
        <v>53</v>
      </c>
      <c r="C54" s="89" t="s">
        <v>2</v>
      </c>
      <c r="D54" s="34">
        <v>1</v>
      </c>
      <c r="E54" s="16">
        <v>1</v>
      </c>
      <c r="F54" s="22">
        <v>252120</v>
      </c>
      <c r="G54" s="524">
        <v>1</v>
      </c>
      <c r="H54" s="62">
        <v>1</v>
      </c>
      <c r="I54" s="18">
        <v>1</v>
      </c>
      <c r="J54" s="34" t="s">
        <v>2</v>
      </c>
      <c r="K54" s="34" t="s">
        <v>2</v>
      </c>
      <c r="L54" s="34" t="s">
        <v>2</v>
      </c>
      <c r="M54" s="258">
        <v>5880</v>
      </c>
      <c r="N54" s="22">
        <v>8760</v>
      </c>
      <c r="O54" s="23">
        <v>8760</v>
      </c>
      <c r="P54" s="22">
        <f>SUM(F54+M54)</f>
        <v>258000</v>
      </c>
      <c r="Q54" s="23">
        <f>SUM(P54+N54)</f>
        <v>266760</v>
      </c>
      <c r="R54" s="125">
        <f>SUM(Q54+O54)</f>
        <v>275520</v>
      </c>
      <c r="S54" s="459" t="s">
        <v>127</v>
      </c>
    </row>
    <row r="55" spans="1:20" ht="15">
      <c r="A55" s="65">
        <v>20</v>
      </c>
      <c r="B55" s="90" t="s">
        <v>153</v>
      </c>
      <c r="C55" s="65" t="s">
        <v>2</v>
      </c>
      <c r="D55" s="34">
        <v>1</v>
      </c>
      <c r="E55" s="255">
        <v>1</v>
      </c>
      <c r="F55" s="22">
        <v>248160</v>
      </c>
      <c r="G55" s="524">
        <v>1</v>
      </c>
      <c r="H55" s="21">
        <v>1</v>
      </c>
      <c r="I55" s="21" t="s">
        <v>2</v>
      </c>
      <c r="J55" s="34" t="s">
        <v>2</v>
      </c>
      <c r="K55" s="34" t="s">
        <v>2</v>
      </c>
      <c r="L55" s="219" t="s">
        <v>163</v>
      </c>
      <c r="M55" s="40">
        <v>5520</v>
      </c>
      <c r="N55" s="22">
        <v>8880</v>
      </c>
      <c r="O55" s="197" t="s">
        <v>2</v>
      </c>
      <c r="P55" s="22">
        <f>SUM(F55+M55)</f>
        <v>253680</v>
      </c>
      <c r="Q55" s="23">
        <f>SUM(P55+N55)</f>
        <v>262560</v>
      </c>
      <c r="R55" s="125" t="s">
        <v>2</v>
      </c>
      <c r="S55" s="460" t="s">
        <v>137</v>
      </c>
      <c r="T55" s="24"/>
    </row>
    <row r="56" spans="1:19" ht="15">
      <c r="A56" s="82"/>
      <c r="B56" s="155" t="s">
        <v>39</v>
      </c>
      <c r="C56" s="82"/>
      <c r="D56" s="86"/>
      <c r="E56" s="82"/>
      <c r="F56" s="51"/>
      <c r="G56" s="222"/>
      <c r="H56" s="84"/>
      <c r="I56" s="84"/>
      <c r="J56" s="84"/>
      <c r="K56" s="84"/>
      <c r="L56" s="84"/>
      <c r="M56" s="51"/>
      <c r="N56" s="51"/>
      <c r="O56" s="51"/>
      <c r="P56" s="126"/>
      <c r="Q56" s="130"/>
      <c r="R56" s="126"/>
      <c r="S56" s="464"/>
    </row>
    <row r="57" spans="1:19" s="1" customFormat="1" ht="15">
      <c r="A57" s="60">
        <v>21</v>
      </c>
      <c r="B57" s="138" t="s">
        <v>26</v>
      </c>
      <c r="C57" s="157" t="s">
        <v>2</v>
      </c>
      <c r="D57" s="34">
        <v>1</v>
      </c>
      <c r="E57" s="34">
        <v>1</v>
      </c>
      <c r="F57" s="93">
        <v>140040</v>
      </c>
      <c r="G57" s="63">
        <v>1</v>
      </c>
      <c r="H57" s="21">
        <v>1</v>
      </c>
      <c r="I57" s="18">
        <v>1</v>
      </c>
      <c r="J57" s="21" t="s">
        <v>2</v>
      </c>
      <c r="K57" s="18" t="s">
        <v>2</v>
      </c>
      <c r="L57" s="21" t="s">
        <v>2</v>
      </c>
      <c r="M57" s="22">
        <v>5640</v>
      </c>
      <c r="N57" s="33">
        <v>5880</v>
      </c>
      <c r="O57" s="22">
        <v>6120</v>
      </c>
      <c r="P57" s="125">
        <f>SUM(F57+M57)</f>
        <v>145680</v>
      </c>
      <c r="Q57" s="125">
        <f>SUM(P57+N57)</f>
        <v>151560</v>
      </c>
      <c r="R57" s="125">
        <f>SUM(Q57+O57)</f>
        <v>157680</v>
      </c>
      <c r="S57" s="459" t="s">
        <v>135</v>
      </c>
    </row>
    <row r="58" spans="1:19" ht="15">
      <c r="A58" s="158"/>
      <c r="B58" s="159"/>
      <c r="C58" s="160"/>
      <c r="D58" s="73"/>
      <c r="E58" s="160"/>
      <c r="F58" s="64"/>
      <c r="G58" s="171"/>
      <c r="H58" s="61"/>
      <c r="I58" s="67"/>
      <c r="J58" s="61"/>
      <c r="K58" s="67"/>
      <c r="L58" s="61"/>
      <c r="M58" s="70"/>
      <c r="N58" s="64"/>
      <c r="O58" s="70"/>
      <c r="P58" s="126"/>
      <c r="Q58" s="303"/>
      <c r="R58" s="137"/>
      <c r="S58" s="465"/>
    </row>
    <row r="59" spans="1:19" ht="15">
      <c r="A59" s="158"/>
      <c r="B59" s="159"/>
      <c r="C59" s="160"/>
      <c r="D59" s="73"/>
      <c r="E59" s="160"/>
      <c r="F59" s="64"/>
      <c r="G59" s="171"/>
      <c r="H59" s="61"/>
      <c r="I59" s="67"/>
      <c r="J59" s="61"/>
      <c r="K59" s="67"/>
      <c r="L59" s="37"/>
      <c r="M59" s="70"/>
      <c r="N59" s="64"/>
      <c r="O59" s="70"/>
      <c r="P59" s="64"/>
      <c r="Q59" s="70"/>
      <c r="R59" s="64"/>
      <c r="S59" s="472"/>
    </row>
    <row r="60" spans="1:19" ht="15">
      <c r="A60" s="158"/>
      <c r="B60" s="159"/>
      <c r="C60" s="160"/>
      <c r="D60" s="73"/>
      <c r="E60" s="160"/>
      <c r="F60" s="64"/>
      <c r="G60" s="171"/>
      <c r="H60" s="61"/>
      <c r="I60" s="67"/>
      <c r="J60" s="61"/>
      <c r="K60" s="67"/>
      <c r="L60" s="61"/>
      <c r="M60" s="70"/>
      <c r="N60" s="64"/>
      <c r="O60" s="70"/>
      <c r="P60" s="22"/>
      <c r="Q60" s="23"/>
      <c r="R60" s="22"/>
      <c r="S60" s="477"/>
    </row>
    <row r="61" spans="1:19" ht="15">
      <c r="A61" s="158"/>
      <c r="B61" s="161" t="s">
        <v>46</v>
      </c>
      <c r="C61" s="162"/>
      <c r="D61" s="163">
        <f>SUM(D44:D60)</f>
        <v>9</v>
      </c>
      <c r="E61" s="164">
        <f>SUM(E44:E60)</f>
        <v>9</v>
      </c>
      <c r="F61" s="165">
        <f>SUM(F44:F57)</f>
        <v>2193240</v>
      </c>
      <c r="G61" s="230">
        <f>SUM(G44:G60)</f>
        <v>9</v>
      </c>
      <c r="H61" s="163">
        <f>SUM(H43:H60)</f>
        <v>9</v>
      </c>
      <c r="I61" s="166">
        <f>SUM(I43:I60)</f>
        <v>8</v>
      </c>
      <c r="J61" s="163" t="s">
        <v>2</v>
      </c>
      <c r="K61" s="163" t="s">
        <v>2</v>
      </c>
      <c r="L61" s="523" t="s">
        <v>163</v>
      </c>
      <c r="M61" s="167">
        <f aca="true" t="shared" si="3" ref="M61:R61">SUM(M44:M60)</f>
        <v>72600</v>
      </c>
      <c r="N61" s="165">
        <f t="shared" si="3"/>
        <v>80280</v>
      </c>
      <c r="O61" s="167">
        <f t="shared" si="3"/>
        <v>72600</v>
      </c>
      <c r="P61" s="165">
        <f t="shared" si="3"/>
        <v>2265840</v>
      </c>
      <c r="Q61" s="167">
        <f t="shared" si="3"/>
        <v>2346120</v>
      </c>
      <c r="R61" s="165">
        <f t="shared" si="3"/>
        <v>2156160</v>
      </c>
      <c r="S61" s="478"/>
    </row>
    <row r="62" spans="1:19" ht="15">
      <c r="A62" s="158"/>
      <c r="B62" s="168"/>
      <c r="C62" s="162"/>
      <c r="D62" s="169"/>
      <c r="E62" s="170"/>
      <c r="F62" s="165"/>
      <c r="G62" s="171"/>
      <c r="H62" s="61"/>
      <c r="I62" s="166"/>
      <c r="J62" s="76"/>
      <c r="K62" s="136"/>
      <c r="L62" s="48"/>
      <c r="M62" s="167"/>
      <c r="N62" s="165"/>
      <c r="O62" s="167"/>
      <c r="P62" s="165"/>
      <c r="Q62" s="167"/>
      <c r="R62" s="165"/>
      <c r="S62" s="478"/>
    </row>
    <row r="63" spans="1:19" ht="15">
      <c r="A63" s="158"/>
      <c r="B63" s="161"/>
      <c r="C63" s="162"/>
      <c r="D63" s="169"/>
      <c r="E63" s="170"/>
      <c r="F63" s="165"/>
      <c r="G63" s="171"/>
      <c r="H63" s="61"/>
      <c r="I63" s="166"/>
      <c r="J63" s="76"/>
      <c r="K63" s="136"/>
      <c r="L63" s="48"/>
      <c r="M63" s="167"/>
      <c r="N63" s="165"/>
      <c r="O63" s="167"/>
      <c r="P63" s="165"/>
      <c r="Q63" s="167"/>
      <c r="R63" s="165"/>
      <c r="S63" s="478"/>
    </row>
    <row r="64" spans="1:19" ht="15">
      <c r="A64" s="158"/>
      <c r="B64" s="154"/>
      <c r="C64" s="66"/>
      <c r="D64" s="80"/>
      <c r="E64" s="66"/>
      <c r="F64" s="80"/>
      <c r="G64" s="171"/>
      <c r="H64" s="76"/>
      <c r="I64" s="136"/>
      <c r="J64" s="80"/>
      <c r="K64" s="74"/>
      <c r="L64" s="80"/>
      <c r="M64" s="64"/>
      <c r="N64" s="64"/>
      <c r="O64" s="70"/>
      <c r="P64" s="64"/>
      <c r="Q64" s="70"/>
      <c r="R64" s="64"/>
      <c r="S64" s="472"/>
    </row>
    <row r="65" spans="1:19" ht="15">
      <c r="A65" s="172"/>
      <c r="B65" s="102"/>
      <c r="C65" s="173"/>
      <c r="D65" s="174"/>
      <c r="E65" s="173"/>
      <c r="F65" s="174"/>
      <c r="G65" s="175"/>
      <c r="H65" s="176"/>
      <c r="I65" s="177"/>
      <c r="J65" s="174"/>
      <c r="K65" s="178"/>
      <c r="L65" s="174"/>
      <c r="M65" s="178"/>
      <c r="N65" s="174"/>
      <c r="O65" s="178"/>
      <c r="P65" s="174"/>
      <c r="Q65" s="178"/>
      <c r="R65" s="174"/>
      <c r="S65" s="176"/>
    </row>
    <row r="66" spans="1:19" ht="15">
      <c r="A66" s="24"/>
      <c r="B66" s="24"/>
      <c r="C66" s="24"/>
      <c r="D66" s="41"/>
      <c r="E66" s="24"/>
      <c r="F66" s="41"/>
      <c r="G66" s="179"/>
      <c r="H66" s="145"/>
      <c r="I66" s="145"/>
      <c r="J66" s="41"/>
      <c r="K66" s="41"/>
      <c r="L66" s="41"/>
      <c r="M66" s="41"/>
      <c r="N66" s="41"/>
      <c r="O66" s="41"/>
      <c r="P66" s="41"/>
      <c r="Q66" s="41"/>
      <c r="R66" s="41"/>
      <c r="S66" s="145"/>
    </row>
    <row r="67" spans="1:19" ht="15">
      <c r="A67" s="24"/>
      <c r="B67" s="24"/>
      <c r="C67" s="24"/>
      <c r="D67" s="41"/>
      <c r="E67" s="24"/>
      <c r="F67" s="41"/>
      <c r="G67" s="179"/>
      <c r="H67" s="145"/>
      <c r="I67" s="145"/>
      <c r="J67" s="41"/>
      <c r="K67" s="41"/>
      <c r="L67" s="41"/>
      <c r="M67" s="41"/>
      <c r="N67" s="41"/>
      <c r="O67" s="41"/>
      <c r="P67" s="41"/>
      <c r="Q67" s="41"/>
      <c r="R67" s="41"/>
      <c r="S67" s="145"/>
    </row>
    <row r="68" spans="1:19" ht="15">
      <c r="A68" s="24"/>
      <c r="B68" s="24"/>
      <c r="C68" s="24"/>
      <c r="D68" s="41"/>
      <c r="E68" s="24"/>
      <c r="F68" s="41"/>
      <c r="G68" s="179"/>
      <c r="H68" s="145"/>
      <c r="I68" s="145"/>
      <c r="J68" s="41"/>
      <c r="K68" s="41"/>
      <c r="L68" s="41"/>
      <c r="M68" s="41"/>
      <c r="N68" s="41"/>
      <c r="O68" s="41"/>
      <c r="P68" s="41"/>
      <c r="Q68" s="41"/>
      <c r="R68" s="41"/>
      <c r="S68" s="145"/>
    </row>
    <row r="69" spans="1:19" ht="15">
      <c r="A69" s="24"/>
      <c r="B69" s="24"/>
      <c r="C69" s="24"/>
      <c r="D69" s="41"/>
      <c r="E69" s="24"/>
      <c r="F69" s="41"/>
      <c r="G69" s="179"/>
      <c r="H69" s="145"/>
      <c r="I69" s="145"/>
      <c r="J69" s="41"/>
      <c r="K69" s="41"/>
      <c r="L69" s="41"/>
      <c r="M69" s="41"/>
      <c r="N69" s="41"/>
      <c r="O69" s="41"/>
      <c r="P69" s="41"/>
      <c r="Q69" s="41"/>
      <c r="R69" s="41"/>
      <c r="S69" s="145"/>
    </row>
    <row r="70" spans="1:19" ht="15">
      <c r="A70" s="24"/>
      <c r="B70" s="24"/>
      <c r="C70" s="24"/>
      <c r="D70" s="41"/>
      <c r="E70" s="24"/>
      <c r="F70" s="41"/>
      <c r="G70" s="179"/>
      <c r="H70" s="145"/>
      <c r="I70" s="145"/>
      <c r="J70" s="41"/>
      <c r="K70" s="41"/>
      <c r="L70" s="41"/>
      <c r="M70" s="41"/>
      <c r="N70" s="41"/>
      <c r="O70" s="41"/>
      <c r="P70" s="41"/>
      <c r="Q70" s="41"/>
      <c r="R70" s="41"/>
      <c r="S70" s="145"/>
    </row>
    <row r="71" spans="1:19" ht="15">
      <c r="A71" s="24"/>
      <c r="B71" s="24"/>
      <c r="C71" s="24"/>
      <c r="D71" s="41"/>
      <c r="E71" s="24"/>
      <c r="F71" s="41"/>
      <c r="G71" s="179"/>
      <c r="H71" s="145"/>
      <c r="I71" s="145"/>
      <c r="J71" s="41"/>
      <c r="K71" s="41"/>
      <c r="L71" s="41"/>
      <c r="M71" s="41"/>
      <c r="N71" s="41"/>
      <c r="O71" s="41"/>
      <c r="P71" s="41"/>
      <c r="Q71" s="41"/>
      <c r="R71" s="41"/>
      <c r="S71" s="145"/>
    </row>
    <row r="72" spans="1:19" ht="20.25">
      <c r="A72" s="24"/>
      <c r="B72" s="24"/>
      <c r="C72" s="24"/>
      <c r="D72" s="41"/>
      <c r="E72" s="24"/>
      <c r="F72" s="41"/>
      <c r="G72" s="179"/>
      <c r="H72" s="145"/>
      <c r="I72" s="145"/>
      <c r="J72" s="41"/>
      <c r="K72" s="41"/>
      <c r="L72" s="41"/>
      <c r="M72" s="41"/>
      <c r="N72" s="41"/>
      <c r="O72" s="41"/>
      <c r="P72" s="41"/>
      <c r="Q72" s="41"/>
      <c r="R72" s="113"/>
      <c r="S72" s="270" t="s">
        <v>61</v>
      </c>
    </row>
    <row r="73" spans="1:19" ht="15">
      <c r="A73" s="24"/>
      <c r="B73" s="24"/>
      <c r="C73" s="24"/>
      <c r="D73" s="41"/>
      <c r="E73" s="24"/>
      <c r="F73" s="41"/>
      <c r="G73" s="179"/>
      <c r="H73" s="145"/>
      <c r="I73" s="145"/>
      <c r="J73" s="41"/>
      <c r="K73" s="41"/>
      <c r="L73" s="41"/>
      <c r="M73" s="41"/>
      <c r="N73" s="41"/>
      <c r="O73" s="41"/>
      <c r="P73" s="41"/>
      <c r="Q73" s="41"/>
      <c r="R73" s="113"/>
      <c r="S73" s="113"/>
    </row>
    <row r="74" spans="1:19" ht="15">
      <c r="A74" s="24"/>
      <c r="B74" s="24"/>
      <c r="C74" s="24"/>
      <c r="D74" s="41"/>
      <c r="E74" s="24"/>
      <c r="F74" s="41"/>
      <c r="G74" s="179"/>
      <c r="H74" s="145"/>
      <c r="I74" s="145"/>
      <c r="J74" s="41"/>
      <c r="K74" s="41"/>
      <c r="L74" s="41"/>
      <c r="M74" s="41"/>
      <c r="N74" s="41"/>
      <c r="O74" s="41"/>
      <c r="P74" s="41"/>
      <c r="Q74" s="41"/>
      <c r="R74" s="113"/>
      <c r="S74" s="113"/>
    </row>
    <row r="75" spans="1:19" ht="15">
      <c r="A75" s="24"/>
      <c r="B75" s="24"/>
      <c r="C75" s="24"/>
      <c r="D75" s="41"/>
      <c r="E75" s="24"/>
      <c r="F75" s="41"/>
      <c r="G75" s="179"/>
      <c r="H75" s="145"/>
      <c r="I75" s="145"/>
      <c r="J75" s="41"/>
      <c r="K75" s="41"/>
      <c r="L75" s="41"/>
      <c r="M75" s="41"/>
      <c r="N75" s="41"/>
      <c r="O75" s="41"/>
      <c r="P75" s="41"/>
      <c r="Q75" s="41"/>
      <c r="R75" s="113"/>
      <c r="S75" s="113"/>
    </row>
    <row r="76" spans="1:19" ht="15">
      <c r="A76" s="24"/>
      <c r="B76" s="24"/>
      <c r="C76" s="24"/>
      <c r="D76" s="41"/>
      <c r="E76" s="24"/>
      <c r="F76" s="41"/>
      <c r="G76" s="179"/>
      <c r="H76" s="145"/>
      <c r="I76" s="145"/>
      <c r="J76" s="41"/>
      <c r="K76" s="41"/>
      <c r="L76" s="41"/>
      <c r="M76" s="41"/>
      <c r="N76" s="41"/>
      <c r="O76" s="41"/>
      <c r="P76" s="41"/>
      <c r="Q76" s="41"/>
      <c r="R76" s="113"/>
      <c r="S76" s="113"/>
    </row>
    <row r="77" spans="1:19" ht="15">
      <c r="A77" s="24"/>
      <c r="B77" s="24"/>
      <c r="C77" s="24"/>
      <c r="D77" s="41"/>
      <c r="E77" s="24"/>
      <c r="F77" s="41"/>
      <c r="G77" s="179"/>
      <c r="H77" s="145"/>
      <c r="I77" s="145"/>
      <c r="J77" s="41"/>
      <c r="K77" s="41"/>
      <c r="L77" s="41"/>
      <c r="M77" s="41"/>
      <c r="N77" s="41"/>
      <c r="O77" s="41"/>
      <c r="P77" s="41"/>
      <c r="Q77" s="41"/>
      <c r="R77" s="113"/>
      <c r="S77" s="113"/>
    </row>
    <row r="78" spans="1:19" ht="15.75" customHeight="1">
      <c r="A78" s="591" t="s">
        <v>0</v>
      </c>
      <c r="B78" s="591" t="s">
        <v>1</v>
      </c>
      <c r="C78" s="265" t="s">
        <v>3</v>
      </c>
      <c r="D78" s="267" t="s">
        <v>5</v>
      </c>
      <c r="E78" s="594" t="s">
        <v>9</v>
      </c>
      <c r="F78" s="595"/>
      <c r="G78" s="596" t="s">
        <v>65</v>
      </c>
      <c r="H78" s="597"/>
      <c r="I78" s="598"/>
      <c r="J78" s="577" t="s">
        <v>19</v>
      </c>
      <c r="K78" s="578"/>
      <c r="L78" s="579"/>
      <c r="M78" s="577" t="s">
        <v>21</v>
      </c>
      <c r="N78" s="578"/>
      <c r="O78" s="579"/>
      <c r="P78" s="577" t="s">
        <v>8</v>
      </c>
      <c r="Q78" s="578"/>
      <c r="R78" s="579"/>
      <c r="S78" s="580" t="s">
        <v>43</v>
      </c>
    </row>
    <row r="79" spans="1:19" ht="15">
      <c r="A79" s="592"/>
      <c r="B79" s="592"/>
      <c r="C79" s="266" t="s">
        <v>4</v>
      </c>
      <c r="D79" s="268" t="s">
        <v>6</v>
      </c>
      <c r="E79" s="583" t="s">
        <v>18</v>
      </c>
      <c r="F79" s="584"/>
      <c r="G79" s="585" t="s">
        <v>36</v>
      </c>
      <c r="H79" s="586"/>
      <c r="I79" s="587"/>
      <c r="J79" s="588" t="s">
        <v>20</v>
      </c>
      <c r="K79" s="589"/>
      <c r="L79" s="590"/>
      <c r="M79" s="588" t="s">
        <v>22</v>
      </c>
      <c r="N79" s="589"/>
      <c r="O79" s="590"/>
      <c r="P79" s="10"/>
      <c r="Q79" s="10"/>
      <c r="R79" s="11"/>
      <c r="S79" s="581"/>
    </row>
    <row r="80" spans="1:19" ht="36" customHeight="1">
      <c r="A80" s="593"/>
      <c r="B80" s="593"/>
      <c r="C80" s="114"/>
      <c r="D80" s="269"/>
      <c r="E80" s="264" t="s">
        <v>33</v>
      </c>
      <c r="F80" s="15" t="s">
        <v>7</v>
      </c>
      <c r="G80" s="260">
        <v>2561</v>
      </c>
      <c r="H80" s="261" t="s">
        <v>109</v>
      </c>
      <c r="I80" s="262" t="s">
        <v>110</v>
      </c>
      <c r="J80" s="263">
        <v>2561</v>
      </c>
      <c r="K80" s="262" t="s">
        <v>109</v>
      </c>
      <c r="L80" s="261" t="s">
        <v>110</v>
      </c>
      <c r="M80" s="15">
        <v>2561</v>
      </c>
      <c r="N80" s="14">
        <v>2562</v>
      </c>
      <c r="O80" s="301">
        <v>2563</v>
      </c>
      <c r="P80" s="15">
        <v>2561</v>
      </c>
      <c r="Q80" s="14">
        <v>2562</v>
      </c>
      <c r="R80" s="15">
        <v>2563</v>
      </c>
      <c r="S80" s="582"/>
    </row>
    <row r="81" spans="1:19" ht="15">
      <c r="A81" s="115"/>
      <c r="B81" s="116" t="s">
        <v>48</v>
      </c>
      <c r="C81" s="117"/>
      <c r="D81" s="29"/>
      <c r="E81" s="117"/>
      <c r="F81" s="29"/>
      <c r="G81" s="118"/>
      <c r="H81" s="180"/>
      <c r="I81" s="120"/>
      <c r="J81" s="29"/>
      <c r="K81" s="31"/>
      <c r="L81" s="29"/>
      <c r="M81" s="27"/>
      <c r="N81" s="29"/>
      <c r="O81" s="31"/>
      <c r="P81" s="29"/>
      <c r="Q81" s="31"/>
      <c r="R81" s="29"/>
      <c r="S81" s="119"/>
    </row>
    <row r="82" spans="1:19" ht="15">
      <c r="A82" s="121">
        <v>22</v>
      </c>
      <c r="B82" s="122" t="s">
        <v>88</v>
      </c>
      <c r="C82" s="123" t="s">
        <v>58</v>
      </c>
      <c r="D82" s="56">
        <v>1</v>
      </c>
      <c r="E82" s="45" t="s">
        <v>2</v>
      </c>
      <c r="F82" s="20">
        <v>435600</v>
      </c>
      <c r="G82" s="524">
        <v>1</v>
      </c>
      <c r="H82" s="21">
        <v>1</v>
      </c>
      <c r="I82" s="21">
        <v>1</v>
      </c>
      <c r="J82" s="37" t="s">
        <v>2</v>
      </c>
      <c r="K82" s="21" t="s">
        <v>2</v>
      </c>
      <c r="L82" s="21" t="s">
        <v>2</v>
      </c>
      <c r="M82" s="125">
        <v>13620</v>
      </c>
      <c r="N82" s="125">
        <v>13620</v>
      </c>
      <c r="O82" s="125">
        <v>13620</v>
      </c>
      <c r="P82" s="125">
        <f>SUM(F82+M82)</f>
        <v>449220</v>
      </c>
      <c r="Q82" s="130">
        <f>SUM(P82+N82)</f>
        <v>462840</v>
      </c>
      <c r="R82" s="125">
        <f>SUM(Q82+O82)</f>
        <v>476460</v>
      </c>
      <c r="S82" s="459" t="s">
        <v>139</v>
      </c>
    </row>
    <row r="83" spans="1:19" ht="15">
      <c r="A83" s="8"/>
      <c r="B83" s="148" t="s">
        <v>164</v>
      </c>
      <c r="C83" s="44"/>
      <c r="D83" s="48"/>
      <c r="E83" s="46"/>
      <c r="F83" s="44"/>
      <c r="G83" s="530"/>
      <c r="H83" s="199"/>
      <c r="I83" s="48"/>
      <c r="J83" s="48"/>
      <c r="K83" s="48"/>
      <c r="L83" s="243"/>
      <c r="M83" s="48"/>
      <c r="N83" s="49"/>
      <c r="O83" s="245"/>
      <c r="P83" s="246"/>
      <c r="Q83" s="307"/>
      <c r="R83" s="131"/>
      <c r="S83" s="469"/>
    </row>
    <row r="84" spans="1:20" s="1" customFormat="1" ht="15">
      <c r="A84" s="53">
        <v>23</v>
      </c>
      <c r="B84" s="436" t="s">
        <v>165</v>
      </c>
      <c r="C84" s="59" t="s">
        <v>58</v>
      </c>
      <c r="D84" s="55">
        <v>1</v>
      </c>
      <c r="E84" s="59" t="s">
        <v>2</v>
      </c>
      <c r="F84" s="20">
        <v>411600</v>
      </c>
      <c r="G84" s="526">
        <v>1</v>
      </c>
      <c r="H84" s="56">
        <v>1</v>
      </c>
      <c r="I84" s="57">
        <v>1</v>
      </c>
      <c r="J84" s="81" t="s">
        <v>2</v>
      </c>
      <c r="K84" s="56" t="s">
        <v>2</v>
      </c>
      <c r="L84" s="56" t="s">
        <v>2</v>
      </c>
      <c r="M84" s="40">
        <v>13620</v>
      </c>
      <c r="N84" s="39">
        <v>13620</v>
      </c>
      <c r="O84" s="304">
        <v>13620</v>
      </c>
      <c r="P84" s="153">
        <f>SUM(F84+M84)</f>
        <v>425220</v>
      </c>
      <c r="Q84" s="153">
        <f aca="true" t="shared" si="4" ref="Q84:R86">SUM(P84+N84)</f>
        <v>438840</v>
      </c>
      <c r="R84" s="125">
        <f t="shared" si="4"/>
        <v>452460</v>
      </c>
      <c r="S84" s="470" t="s">
        <v>166</v>
      </c>
      <c r="T84" s="247"/>
    </row>
    <row r="85" spans="1:19" ht="15">
      <c r="A85" s="158">
        <v>24</v>
      </c>
      <c r="B85" s="154" t="s">
        <v>12</v>
      </c>
      <c r="C85" s="183" t="s">
        <v>98</v>
      </c>
      <c r="D85" s="73">
        <v>1</v>
      </c>
      <c r="E85" s="184">
        <v>1</v>
      </c>
      <c r="F85" s="72">
        <v>254280</v>
      </c>
      <c r="G85" s="171">
        <v>1</v>
      </c>
      <c r="H85" s="185">
        <v>1</v>
      </c>
      <c r="I85" s="186">
        <v>1</v>
      </c>
      <c r="J85" s="73" t="s">
        <v>2</v>
      </c>
      <c r="K85" s="135" t="s">
        <v>2</v>
      </c>
      <c r="L85" s="73" t="s">
        <v>2</v>
      </c>
      <c r="M85" s="64">
        <v>10200</v>
      </c>
      <c r="N85" s="64">
        <v>10560</v>
      </c>
      <c r="O85" s="70">
        <v>10800</v>
      </c>
      <c r="P85" s="22">
        <f>SUM(F85+M85)</f>
        <v>264480</v>
      </c>
      <c r="Q85" s="64">
        <f t="shared" si="4"/>
        <v>275040</v>
      </c>
      <c r="R85" s="137">
        <f t="shared" si="4"/>
        <v>285840</v>
      </c>
      <c r="S85" s="460" t="s">
        <v>140</v>
      </c>
    </row>
    <row r="86" spans="1:19" ht="15">
      <c r="A86" s="158">
        <v>25</v>
      </c>
      <c r="B86" s="154" t="s">
        <v>12</v>
      </c>
      <c r="C86" s="183" t="s">
        <v>99</v>
      </c>
      <c r="D86" s="86">
        <v>1</v>
      </c>
      <c r="E86" s="150">
        <v>1</v>
      </c>
      <c r="F86" s="69">
        <v>185280</v>
      </c>
      <c r="G86" s="171">
        <v>1</v>
      </c>
      <c r="H86" s="185">
        <v>1</v>
      </c>
      <c r="I86" s="188">
        <v>1</v>
      </c>
      <c r="J86" s="73" t="s">
        <v>2</v>
      </c>
      <c r="K86" s="146" t="s">
        <v>2</v>
      </c>
      <c r="L86" s="86" t="s">
        <v>2</v>
      </c>
      <c r="M86" s="51">
        <v>7080</v>
      </c>
      <c r="N86" s="51">
        <v>7440</v>
      </c>
      <c r="O86" s="70">
        <v>7440</v>
      </c>
      <c r="P86" s="22">
        <f>SUM(F86+M86)</f>
        <v>192360</v>
      </c>
      <c r="Q86" s="23">
        <f t="shared" si="4"/>
        <v>199800</v>
      </c>
      <c r="R86" s="137">
        <f t="shared" si="4"/>
        <v>207240</v>
      </c>
      <c r="S86" s="460" t="s">
        <v>141</v>
      </c>
    </row>
    <row r="87" spans="1:19" ht="15">
      <c r="A87" s="190"/>
      <c r="B87" s="155" t="s">
        <v>37</v>
      </c>
      <c r="C87" s="191"/>
      <c r="D87" s="86"/>
      <c r="E87" s="150"/>
      <c r="F87" s="93"/>
      <c r="G87" s="179"/>
      <c r="H87" s="192"/>
      <c r="I87" s="188"/>
      <c r="J87" s="96"/>
      <c r="K87" s="86"/>
      <c r="L87" s="86"/>
      <c r="M87" s="189"/>
      <c r="N87" s="51"/>
      <c r="O87" s="33"/>
      <c r="P87" s="32"/>
      <c r="Q87" s="33"/>
      <c r="R87" s="131"/>
      <c r="S87" s="471"/>
    </row>
    <row r="88" spans="1:19" s="1" customFormat="1" ht="15">
      <c r="A88" s="60">
        <v>26</v>
      </c>
      <c r="B88" s="156" t="s">
        <v>55</v>
      </c>
      <c r="C88" s="193" t="s">
        <v>2</v>
      </c>
      <c r="D88" s="34">
        <v>1</v>
      </c>
      <c r="E88" s="194">
        <v>1</v>
      </c>
      <c r="F88" s="22">
        <v>221760</v>
      </c>
      <c r="G88" s="524">
        <v>1</v>
      </c>
      <c r="H88" s="62">
        <v>1</v>
      </c>
      <c r="I88" s="18">
        <v>1</v>
      </c>
      <c r="J88" s="34" t="s">
        <v>2</v>
      </c>
      <c r="K88" s="219" t="s">
        <v>2</v>
      </c>
      <c r="L88" s="34" t="s">
        <v>2</v>
      </c>
      <c r="M88" s="22">
        <v>7440</v>
      </c>
      <c r="N88" s="22">
        <v>7440</v>
      </c>
      <c r="O88" s="23">
        <v>7680</v>
      </c>
      <c r="P88" s="22">
        <f>SUM(F88+M88)</f>
        <v>229200</v>
      </c>
      <c r="Q88" s="23">
        <f>SUM(P88+N88)</f>
        <v>236640</v>
      </c>
      <c r="R88" s="125">
        <f>SUM(Q88+O88)</f>
        <v>244320</v>
      </c>
      <c r="S88" s="459" t="s">
        <v>129</v>
      </c>
    </row>
    <row r="89" spans="1:19" ht="15">
      <c r="A89" s="147"/>
      <c r="B89" s="140" t="s">
        <v>39</v>
      </c>
      <c r="C89" s="149"/>
      <c r="D89" s="86"/>
      <c r="E89" s="196"/>
      <c r="F89" s="51"/>
      <c r="G89" s="222"/>
      <c r="H89" s="181"/>
      <c r="I89" s="84"/>
      <c r="J89" s="86"/>
      <c r="K89" s="146"/>
      <c r="L89" s="86"/>
      <c r="M89" s="495"/>
      <c r="N89" s="51"/>
      <c r="O89" s="51"/>
      <c r="P89" s="51"/>
      <c r="Q89" s="33"/>
      <c r="R89" s="131"/>
      <c r="S89" s="471"/>
    </row>
    <row r="90" spans="1:19" ht="15">
      <c r="A90" s="16">
        <v>27</v>
      </c>
      <c r="B90" s="90" t="s">
        <v>41</v>
      </c>
      <c r="C90" s="494" t="s">
        <v>2</v>
      </c>
      <c r="D90" s="34">
        <v>1</v>
      </c>
      <c r="E90" s="16">
        <v>1</v>
      </c>
      <c r="F90" s="22">
        <v>108000</v>
      </c>
      <c r="G90" s="218">
        <v>2</v>
      </c>
      <c r="H90" s="62">
        <v>2</v>
      </c>
      <c r="I90" s="21">
        <v>2</v>
      </c>
      <c r="J90" s="34" t="s">
        <v>2</v>
      </c>
      <c r="K90" s="34" t="s">
        <v>2</v>
      </c>
      <c r="L90" s="34" t="s">
        <v>2</v>
      </c>
      <c r="M90" s="20" t="s">
        <v>2</v>
      </c>
      <c r="N90" s="20" t="s">
        <v>2</v>
      </c>
      <c r="O90" s="20" t="s">
        <v>2</v>
      </c>
      <c r="P90" s="22">
        <f>SUM(F90)</f>
        <v>108000</v>
      </c>
      <c r="Q90" s="22">
        <f>SUM(P90)</f>
        <v>108000</v>
      </c>
      <c r="R90" s="22">
        <f>SUM(Q90)</f>
        <v>108000</v>
      </c>
      <c r="S90" s="477"/>
    </row>
    <row r="91" spans="1:19" ht="15">
      <c r="A91" s="147"/>
      <c r="B91" s="148" t="s">
        <v>32</v>
      </c>
      <c r="C91" s="149"/>
      <c r="D91" s="86"/>
      <c r="E91" s="150"/>
      <c r="F91" s="50"/>
      <c r="G91" s="179"/>
      <c r="H91" s="181"/>
      <c r="I91" s="38"/>
      <c r="J91" s="86"/>
      <c r="K91" s="142"/>
      <c r="L91" s="86"/>
      <c r="M91" s="182"/>
      <c r="N91" s="32"/>
      <c r="O91" s="52"/>
      <c r="P91" s="32"/>
      <c r="Q91" s="52"/>
      <c r="R91" s="131"/>
      <c r="S91" s="471"/>
    </row>
    <row r="92" spans="1:19" ht="15">
      <c r="A92" s="121">
        <v>28</v>
      </c>
      <c r="B92" s="122" t="s">
        <v>90</v>
      </c>
      <c r="C92" s="55" t="s">
        <v>58</v>
      </c>
      <c r="D92" s="56">
        <v>1</v>
      </c>
      <c r="E92" s="56">
        <v>1</v>
      </c>
      <c r="F92" s="20">
        <v>329640</v>
      </c>
      <c r="G92" s="526">
        <v>1</v>
      </c>
      <c r="H92" s="56">
        <v>1</v>
      </c>
      <c r="I92" s="57">
        <v>1</v>
      </c>
      <c r="J92" s="56" t="s">
        <v>2</v>
      </c>
      <c r="K92" s="56" t="s">
        <v>2</v>
      </c>
      <c r="L92" s="56" t="s">
        <v>2</v>
      </c>
      <c r="M92" s="39">
        <v>12120</v>
      </c>
      <c r="N92" s="40">
        <v>12600</v>
      </c>
      <c r="O92" s="58">
        <v>12960</v>
      </c>
      <c r="P92" s="22">
        <f>SUM(F92+M92)</f>
        <v>341760</v>
      </c>
      <c r="Q92" s="22">
        <f>SUM(P92+N92)</f>
        <v>354360</v>
      </c>
      <c r="R92" s="22">
        <f>SUM(Q92+O92)</f>
        <v>367320</v>
      </c>
      <c r="S92" s="459" t="s">
        <v>138</v>
      </c>
    </row>
    <row r="93" spans="1:19" ht="15">
      <c r="A93" s="82"/>
      <c r="B93" s="140" t="s">
        <v>37</v>
      </c>
      <c r="C93" s="191"/>
      <c r="D93" s="86"/>
      <c r="E93" s="82"/>
      <c r="F93" s="93"/>
      <c r="G93" s="179"/>
      <c r="H93" s="192"/>
      <c r="I93" s="188"/>
      <c r="J93" s="96"/>
      <c r="K93" s="86"/>
      <c r="L93" s="86"/>
      <c r="M93" s="189"/>
      <c r="N93" s="51"/>
      <c r="O93" s="33"/>
      <c r="P93" s="32"/>
      <c r="Q93" s="33"/>
      <c r="R93" s="131"/>
      <c r="S93" s="471"/>
    </row>
    <row r="94" spans="1:19" ht="15">
      <c r="A94" s="16">
        <v>29</v>
      </c>
      <c r="B94" s="90" t="s">
        <v>11</v>
      </c>
      <c r="C94" s="16" t="s">
        <v>2</v>
      </c>
      <c r="D94" s="96">
        <v>1</v>
      </c>
      <c r="E94" s="16">
        <v>1</v>
      </c>
      <c r="F94" s="22">
        <v>185280</v>
      </c>
      <c r="G94" s="524">
        <v>1</v>
      </c>
      <c r="H94" s="62">
        <v>1</v>
      </c>
      <c r="I94" s="18">
        <v>1</v>
      </c>
      <c r="J94" s="34" t="s">
        <v>2</v>
      </c>
      <c r="K94" s="219" t="s">
        <v>2</v>
      </c>
      <c r="L94" s="34" t="s">
        <v>2</v>
      </c>
      <c r="M94" s="22">
        <v>7080</v>
      </c>
      <c r="N94" s="22">
        <v>7440</v>
      </c>
      <c r="O94" s="23">
        <v>7440</v>
      </c>
      <c r="P94" s="22">
        <f>SUM(F94+M94)</f>
        <v>192360</v>
      </c>
      <c r="Q94" s="23">
        <f>SUM(P94+N94)</f>
        <v>199800</v>
      </c>
      <c r="R94" s="125">
        <f>SUM(Q94+O94)</f>
        <v>207240</v>
      </c>
      <c r="S94" s="459" t="s">
        <v>141</v>
      </c>
    </row>
    <row r="95" spans="1:19" ht="15">
      <c r="A95" s="190">
        <v>30</v>
      </c>
      <c r="B95" s="321" t="s">
        <v>111</v>
      </c>
      <c r="C95" s="322"/>
      <c r="D95" s="73">
        <v>1</v>
      </c>
      <c r="E95" s="322">
        <v>1</v>
      </c>
      <c r="F95" s="32">
        <v>218280</v>
      </c>
      <c r="G95" s="171">
        <v>1</v>
      </c>
      <c r="H95" s="181">
        <v>1</v>
      </c>
      <c r="I95" s="67">
        <v>1</v>
      </c>
      <c r="J95" s="34"/>
      <c r="K95" s="139"/>
      <c r="L95" s="34"/>
      <c r="M95" s="22">
        <v>7200</v>
      </c>
      <c r="N95" s="22">
        <v>7440</v>
      </c>
      <c r="O95" s="23">
        <v>7560</v>
      </c>
      <c r="P95" s="22">
        <f>SUM(F95+M95)</f>
        <v>225480</v>
      </c>
      <c r="Q95" s="64">
        <f>SUM(P95+N95)</f>
        <v>232920</v>
      </c>
      <c r="R95" s="125">
        <f>SUM(Q95+O95)</f>
        <v>240480</v>
      </c>
      <c r="S95" s="460" t="s">
        <v>142</v>
      </c>
    </row>
    <row r="96" spans="1:19" ht="15">
      <c r="A96" s="147"/>
      <c r="B96" s="140" t="s">
        <v>39</v>
      </c>
      <c r="C96" s="149"/>
      <c r="D96" s="86"/>
      <c r="E96" s="196"/>
      <c r="F96" s="51"/>
      <c r="G96" s="222"/>
      <c r="H96" s="181"/>
      <c r="I96" s="84"/>
      <c r="J96" s="86"/>
      <c r="K96" s="146"/>
      <c r="L96" s="86"/>
      <c r="M96" s="495"/>
      <c r="N96" s="51"/>
      <c r="O96" s="51"/>
      <c r="P96" s="51"/>
      <c r="Q96" s="33"/>
      <c r="R96" s="131"/>
      <c r="S96" s="471"/>
    </row>
    <row r="97" spans="1:19" ht="15">
      <c r="A97" s="16">
        <v>31</v>
      </c>
      <c r="B97" s="90" t="s">
        <v>41</v>
      </c>
      <c r="C97" s="494" t="s">
        <v>2</v>
      </c>
      <c r="D97" s="34">
        <v>1</v>
      </c>
      <c r="E97" s="16">
        <v>1</v>
      </c>
      <c r="F97" s="22">
        <v>108000</v>
      </c>
      <c r="G97" s="218">
        <v>2</v>
      </c>
      <c r="H97" s="62">
        <v>2</v>
      </c>
      <c r="I97" s="21">
        <v>2</v>
      </c>
      <c r="J97" s="34" t="s">
        <v>2</v>
      </c>
      <c r="K97" s="34" t="s">
        <v>2</v>
      </c>
      <c r="L97" s="34" t="s">
        <v>2</v>
      </c>
      <c r="M97" s="20" t="s">
        <v>2</v>
      </c>
      <c r="N97" s="20" t="s">
        <v>2</v>
      </c>
      <c r="O97" s="20" t="s">
        <v>2</v>
      </c>
      <c r="P97" s="22">
        <f>SUM(F97)</f>
        <v>108000</v>
      </c>
      <c r="Q97" s="22">
        <f>SUM(P97)</f>
        <v>108000</v>
      </c>
      <c r="R97" s="22">
        <f>SUM(Q97)</f>
        <v>108000</v>
      </c>
      <c r="S97" s="477"/>
    </row>
    <row r="98" spans="1:19" ht="15">
      <c r="A98" s="147"/>
      <c r="B98" s="159"/>
      <c r="C98" s="149"/>
      <c r="D98" s="86"/>
      <c r="E98" s="150"/>
      <c r="F98" s="51"/>
      <c r="G98" s="527"/>
      <c r="H98" s="181"/>
      <c r="I98" s="85"/>
      <c r="J98" s="86"/>
      <c r="K98" s="146"/>
      <c r="L98" s="86"/>
      <c r="M98" s="318"/>
      <c r="N98" s="50"/>
      <c r="O98" s="69"/>
      <c r="P98" s="64"/>
      <c r="Q98" s="52"/>
      <c r="R98" s="51"/>
      <c r="S98" s="471"/>
    </row>
    <row r="99" spans="1:19" ht="15">
      <c r="A99" s="198"/>
      <c r="B99" s="140"/>
      <c r="C99" s="141"/>
      <c r="D99" s="48"/>
      <c r="E99" s="47"/>
      <c r="F99" s="44"/>
      <c r="G99" s="527"/>
      <c r="H99" s="199"/>
      <c r="I99" s="47"/>
      <c r="J99" s="48"/>
      <c r="K99" s="47"/>
      <c r="L99" s="48"/>
      <c r="M99" s="47"/>
      <c r="N99" s="44"/>
      <c r="O99" s="47"/>
      <c r="P99" s="81"/>
      <c r="Q99" s="77"/>
      <c r="R99" s="137"/>
      <c r="S99" s="466"/>
    </row>
    <row r="100" spans="1:19" ht="15">
      <c r="A100" s="158"/>
      <c r="B100" s="159"/>
      <c r="C100" s="160"/>
      <c r="D100" s="73"/>
      <c r="E100" s="160"/>
      <c r="F100" s="64"/>
      <c r="G100" s="171"/>
      <c r="H100" s="185"/>
      <c r="I100" s="67"/>
      <c r="J100" s="73"/>
      <c r="K100" s="135"/>
      <c r="L100" s="73"/>
      <c r="M100" s="187"/>
      <c r="N100" s="64"/>
      <c r="O100" s="70"/>
      <c r="P100" s="64"/>
      <c r="Q100" s="23"/>
      <c r="R100" s="22"/>
      <c r="S100" s="477"/>
    </row>
    <row r="101" spans="1:19" ht="15">
      <c r="A101" s="158"/>
      <c r="B101" s="161" t="s">
        <v>46</v>
      </c>
      <c r="C101" s="162"/>
      <c r="D101" s="163">
        <f>SUM(D82:D97)</f>
        <v>10</v>
      </c>
      <c r="E101" s="164">
        <f>SUM(E82:E98)</f>
        <v>8</v>
      </c>
      <c r="F101" s="165">
        <f>SUM(F82:F98)</f>
        <v>2457720</v>
      </c>
      <c r="G101" s="200">
        <f>SUM(G82:G97)</f>
        <v>12</v>
      </c>
      <c r="H101" s="201">
        <f>SUM(H82:H97)</f>
        <v>12</v>
      </c>
      <c r="I101" s="202">
        <f>SUM(I82:I97)</f>
        <v>12</v>
      </c>
      <c r="J101" s="201" t="s">
        <v>2</v>
      </c>
      <c r="K101" s="203" t="s">
        <v>2</v>
      </c>
      <c r="L101" s="204" t="s">
        <v>2</v>
      </c>
      <c r="M101" s="167">
        <f aca="true" t="shared" si="5" ref="M101:R101">SUM(M82:M97)</f>
        <v>78360</v>
      </c>
      <c r="N101" s="165">
        <f t="shared" si="5"/>
        <v>80160</v>
      </c>
      <c r="O101" s="167">
        <f t="shared" si="5"/>
        <v>81120</v>
      </c>
      <c r="P101" s="165">
        <f t="shared" si="5"/>
        <v>2536080</v>
      </c>
      <c r="Q101" s="167">
        <f t="shared" si="5"/>
        <v>2616240</v>
      </c>
      <c r="R101" s="165">
        <f t="shared" si="5"/>
        <v>2697360</v>
      </c>
      <c r="S101" s="478"/>
    </row>
    <row r="102" spans="1:19" ht="15">
      <c r="A102" s="158"/>
      <c r="B102" s="154"/>
      <c r="C102" s="66"/>
      <c r="D102" s="80"/>
      <c r="E102" s="66"/>
      <c r="F102" s="80"/>
      <c r="G102" s="171"/>
      <c r="H102" s="76"/>
      <c r="I102" s="136"/>
      <c r="J102" s="80"/>
      <c r="K102" s="74"/>
      <c r="L102" s="80"/>
      <c r="M102" s="70"/>
      <c r="N102" s="64"/>
      <c r="O102" s="70"/>
      <c r="P102" s="64"/>
      <c r="Q102" s="70"/>
      <c r="R102" s="64"/>
      <c r="S102" s="472"/>
    </row>
    <row r="103" spans="1:19" ht="15">
      <c r="A103" s="205"/>
      <c r="B103" s="154"/>
      <c r="C103" s="66"/>
      <c r="D103" s="80"/>
      <c r="E103" s="66"/>
      <c r="F103" s="80"/>
      <c r="G103" s="171"/>
      <c r="H103" s="76"/>
      <c r="I103" s="136"/>
      <c r="J103" s="80"/>
      <c r="K103" s="74"/>
      <c r="L103" s="80"/>
      <c r="M103" s="70"/>
      <c r="N103" s="64"/>
      <c r="O103" s="70"/>
      <c r="P103" s="64"/>
      <c r="Q103" s="70"/>
      <c r="R103" s="64"/>
      <c r="S103" s="472"/>
    </row>
    <row r="104" spans="1:19" ht="15">
      <c r="A104" s="172"/>
      <c r="B104" s="102"/>
      <c r="C104" s="173"/>
      <c r="D104" s="174"/>
      <c r="E104" s="173"/>
      <c r="F104" s="174"/>
      <c r="G104" s="175"/>
      <c r="H104" s="176"/>
      <c r="I104" s="177"/>
      <c r="J104" s="174"/>
      <c r="K104" s="178"/>
      <c r="L104" s="174"/>
      <c r="M104" s="206"/>
      <c r="N104" s="207"/>
      <c r="O104" s="206"/>
      <c r="P104" s="207"/>
      <c r="Q104" s="206"/>
      <c r="R104" s="207"/>
      <c r="S104" s="479"/>
    </row>
    <row r="105" spans="1:19" ht="15">
      <c r="A105" s="24"/>
      <c r="B105" s="24"/>
      <c r="C105" s="24"/>
      <c r="D105" s="41"/>
      <c r="E105" s="24"/>
      <c r="F105" s="41"/>
      <c r="G105" s="179"/>
      <c r="H105" s="145"/>
      <c r="I105" s="145"/>
      <c r="J105" s="41"/>
      <c r="K105" s="41"/>
      <c r="L105" s="41"/>
      <c r="M105" s="33"/>
      <c r="N105" s="33"/>
      <c r="O105" s="33"/>
      <c r="P105" s="33"/>
      <c r="Q105" s="33"/>
      <c r="R105" s="33"/>
      <c r="S105" s="480"/>
    </row>
    <row r="106" spans="1:19" ht="15">
      <c r="A106" s="24"/>
      <c r="B106" s="24"/>
      <c r="C106" s="24"/>
      <c r="D106" s="41"/>
      <c r="E106" s="24"/>
      <c r="F106" s="41"/>
      <c r="G106" s="179"/>
      <c r="H106" s="145"/>
      <c r="I106" s="145"/>
      <c r="J106" s="41"/>
      <c r="K106" s="41"/>
      <c r="L106" s="41"/>
      <c r="M106" s="33"/>
      <c r="N106" s="33"/>
      <c r="O106" s="33"/>
      <c r="P106" s="33"/>
      <c r="Q106" s="33"/>
      <c r="R106" s="33"/>
      <c r="S106" s="480"/>
    </row>
    <row r="107" spans="1:19" ht="15">
      <c r="A107" s="24"/>
      <c r="B107" s="24"/>
      <c r="C107" s="24"/>
      <c r="D107" s="41"/>
      <c r="E107" s="24"/>
      <c r="F107" s="41"/>
      <c r="G107" s="179"/>
      <c r="H107" s="145"/>
      <c r="I107" s="145"/>
      <c r="J107" s="41"/>
      <c r="K107" s="41"/>
      <c r="L107" s="41"/>
      <c r="M107" s="33"/>
      <c r="N107" s="33"/>
      <c r="O107" s="33"/>
      <c r="P107" s="33"/>
      <c r="Q107" s="33"/>
      <c r="R107" s="33"/>
      <c r="S107" s="480"/>
    </row>
    <row r="108" spans="1:19" ht="15">
      <c r="A108" s="24"/>
      <c r="B108" s="24"/>
      <c r="C108" s="24"/>
      <c r="D108" s="41"/>
      <c r="E108" s="24"/>
      <c r="F108" s="41"/>
      <c r="G108" s="179"/>
      <c r="H108" s="145"/>
      <c r="I108" s="145"/>
      <c r="J108" s="41"/>
      <c r="K108" s="41"/>
      <c r="L108" s="41"/>
      <c r="M108" s="33"/>
      <c r="N108" s="33"/>
      <c r="O108" s="33"/>
      <c r="P108" s="33"/>
      <c r="Q108" s="33"/>
      <c r="R108" s="33"/>
      <c r="S108" s="480"/>
    </row>
    <row r="109" spans="1:19" ht="15">
      <c r="A109" s="24"/>
      <c r="B109" s="24"/>
      <c r="C109" s="24"/>
      <c r="D109" s="41"/>
      <c r="E109" s="24"/>
      <c r="F109" s="41"/>
      <c r="G109" s="179"/>
      <c r="H109" s="145"/>
      <c r="I109" s="145"/>
      <c r="J109" s="41"/>
      <c r="K109" s="41"/>
      <c r="L109" s="41"/>
      <c r="M109" s="33"/>
      <c r="N109" s="33"/>
      <c r="O109" s="33"/>
      <c r="P109" s="33"/>
      <c r="Q109" s="33"/>
      <c r="R109" s="33"/>
      <c r="S109" s="480"/>
    </row>
    <row r="110" spans="1:19" ht="20.25">
      <c r="A110" s="24"/>
      <c r="B110" s="24"/>
      <c r="C110" s="24"/>
      <c r="D110" s="41"/>
      <c r="E110" s="24"/>
      <c r="F110" s="41"/>
      <c r="G110" s="179"/>
      <c r="H110" s="145"/>
      <c r="I110" s="145"/>
      <c r="J110" s="41"/>
      <c r="K110" s="41"/>
      <c r="L110" s="41"/>
      <c r="M110" s="33"/>
      <c r="N110" s="33"/>
      <c r="O110" s="33"/>
      <c r="P110" s="33"/>
      <c r="Q110" s="33"/>
      <c r="R110" s="113"/>
      <c r="S110" s="270" t="s">
        <v>62</v>
      </c>
    </row>
    <row r="111" spans="1:19" ht="15">
      <c r="A111" s="24"/>
      <c r="B111" s="24"/>
      <c r="C111" s="24"/>
      <c r="D111" s="41"/>
      <c r="E111" s="24"/>
      <c r="F111" s="41"/>
      <c r="G111" s="179"/>
      <c r="H111" s="145"/>
      <c r="I111" s="145"/>
      <c r="J111" s="41"/>
      <c r="K111" s="41"/>
      <c r="L111" s="41"/>
      <c r="M111" s="33"/>
      <c r="N111" s="33"/>
      <c r="O111" s="33"/>
      <c r="P111" s="33"/>
      <c r="Q111" s="33"/>
      <c r="R111" s="113"/>
      <c r="S111" s="270"/>
    </row>
    <row r="112" spans="1:19" ht="15">
      <c r="A112" s="24"/>
      <c r="B112" s="24"/>
      <c r="C112" s="24"/>
      <c r="D112" s="41"/>
      <c r="E112" s="24"/>
      <c r="F112" s="41"/>
      <c r="G112" s="179"/>
      <c r="H112" s="145"/>
      <c r="I112" s="145"/>
      <c r="J112" s="41"/>
      <c r="K112" s="41"/>
      <c r="L112" s="41"/>
      <c r="M112" s="33"/>
      <c r="N112" s="33"/>
      <c r="O112" s="33"/>
      <c r="P112" s="33"/>
      <c r="Q112" s="33"/>
      <c r="R112" s="33"/>
      <c r="S112" s="480"/>
    </row>
    <row r="113" spans="1:19" ht="15">
      <c r="A113" s="24"/>
      <c r="B113" s="24"/>
      <c r="C113" s="24"/>
      <c r="D113" s="41"/>
      <c r="E113" s="24"/>
      <c r="F113" s="41"/>
      <c r="G113" s="179"/>
      <c r="H113" s="145"/>
      <c r="I113" s="145"/>
      <c r="J113" s="41"/>
      <c r="K113" s="41"/>
      <c r="L113" s="41"/>
      <c r="M113" s="33"/>
      <c r="N113" s="33"/>
      <c r="O113" s="33"/>
      <c r="P113" s="33"/>
      <c r="Q113" s="33"/>
      <c r="R113" s="33"/>
      <c r="S113" s="480"/>
    </row>
    <row r="116" spans="1:19" ht="15.75" customHeight="1">
      <c r="A116" s="591" t="s">
        <v>0</v>
      </c>
      <c r="B116" s="591" t="s">
        <v>1</v>
      </c>
      <c r="C116" s="265" t="s">
        <v>3</v>
      </c>
      <c r="D116" s="267" t="s">
        <v>5</v>
      </c>
      <c r="E116" s="594" t="s">
        <v>9</v>
      </c>
      <c r="F116" s="595"/>
      <c r="G116" s="596" t="s">
        <v>65</v>
      </c>
      <c r="H116" s="597"/>
      <c r="I116" s="598"/>
      <c r="J116" s="577" t="s">
        <v>19</v>
      </c>
      <c r="K116" s="578"/>
      <c r="L116" s="579"/>
      <c r="M116" s="577" t="s">
        <v>21</v>
      </c>
      <c r="N116" s="578"/>
      <c r="O116" s="579"/>
      <c r="P116" s="577" t="s">
        <v>8</v>
      </c>
      <c r="Q116" s="578"/>
      <c r="R116" s="579"/>
      <c r="S116" s="580" t="s">
        <v>43</v>
      </c>
    </row>
    <row r="117" spans="1:19" ht="15">
      <c r="A117" s="592"/>
      <c r="B117" s="592"/>
      <c r="C117" s="266" t="s">
        <v>4</v>
      </c>
      <c r="D117" s="268" t="s">
        <v>6</v>
      </c>
      <c r="E117" s="583" t="s">
        <v>18</v>
      </c>
      <c r="F117" s="584"/>
      <c r="G117" s="585" t="s">
        <v>36</v>
      </c>
      <c r="H117" s="586"/>
      <c r="I117" s="587"/>
      <c r="J117" s="588" t="s">
        <v>20</v>
      </c>
      <c r="K117" s="589"/>
      <c r="L117" s="590"/>
      <c r="M117" s="588" t="s">
        <v>22</v>
      </c>
      <c r="N117" s="589"/>
      <c r="O117" s="590"/>
      <c r="P117" s="10"/>
      <c r="Q117" s="10"/>
      <c r="R117" s="11"/>
      <c r="S117" s="581"/>
    </row>
    <row r="118" spans="1:19" ht="36" customHeight="1">
      <c r="A118" s="593"/>
      <c r="B118" s="593"/>
      <c r="C118" s="208"/>
      <c r="D118" s="269"/>
      <c r="E118" s="264" t="s">
        <v>33</v>
      </c>
      <c r="F118" s="15" t="s">
        <v>7</v>
      </c>
      <c r="G118" s="260">
        <v>2561</v>
      </c>
      <c r="H118" s="261" t="s">
        <v>109</v>
      </c>
      <c r="I118" s="262" t="s">
        <v>110</v>
      </c>
      <c r="J118" s="263">
        <v>2561</v>
      </c>
      <c r="K118" s="262" t="s">
        <v>109</v>
      </c>
      <c r="L118" s="261" t="s">
        <v>110</v>
      </c>
      <c r="M118" s="15">
        <v>2561</v>
      </c>
      <c r="N118" s="14">
        <v>2562</v>
      </c>
      <c r="O118" s="301">
        <v>2563</v>
      </c>
      <c r="P118" s="15">
        <v>2561</v>
      </c>
      <c r="Q118" s="14">
        <v>2562</v>
      </c>
      <c r="R118" s="15">
        <v>2563</v>
      </c>
      <c r="S118" s="582"/>
    </row>
    <row r="119" spans="1:19" ht="15">
      <c r="A119" s="115"/>
      <c r="B119" s="209" t="s">
        <v>49</v>
      </c>
      <c r="C119" s="210"/>
      <c r="D119" s="31"/>
      <c r="E119" s="210"/>
      <c r="F119" s="31"/>
      <c r="G119" s="211"/>
      <c r="H119" s="120"/>
      <c r="I119" s="212"/>
      <c r="J119" s="31"/>
      <c r="K119" s="213"/>
      <c r="L119" s="31"/>
      <c r="M119" s="213"/>
      <c r="N119" s="31"/>
      <c r="O119" s="213"/>
      <c r="P119" s="31"/>
      <c r="Q119" s="213"/>
      <c r="R119" s="214"/>
      <c r="S119" s="467"/>
    </row>
    <row r="120" spans="1:19" ht="15">
      <c r="A120" s="121">
        <v>32</v>
      </c>
      <c r="B120" s="434" t="s">
        <v>91</v>
      </c>
      <c r="C120" s="12" t="s">
        <v>58</v>
      </c>
      <c r="D120" s="57">
        <v>1</v>
      </c>
      <c r="E120" s="56" t="s">
        <v>2</v>
      </c>
      <c r="F120" s="20">
        <v>435600</v>
      </c>
      <c r="G120" s="218">
        <v>1</v>
      </c>
      <c r="H120" s="38">
        <v>1</v>
      </c>
      <c r="I120" s="21">
        <v>1</v>
      </c>
      <c r="J120" s="21" t="s">
        <v>2</v>
      </c>
      <c r="K120" s="21" t="s">
        <v>2</v>
      </c>
      <c r="L120" s="21" t="s">
        <v>2</v>
      </c>
      <c r="M120" s="125">
        <v>13620</v>
      </c>
      <c r="N120" s="125">
        <v>13620</v>
      </c>
      <c r="O120" s="125">
        <v>13620</v>
      </c>
      <c r="P120" s="125">
        <f>SUM(F120+M120)</f>
        <v>449220</v>
      </c>
      <c r="Q120" s="126">
        <f>SUM(P120+N120)</f>
        <v>462840</v>
      </c>
      <c r="R120" s="215">
        <f>SUM(Q120+O120)</f>
        <v>476460</v>
      </c>
      <c r="S120" s="459" t="s">
        <v>139</v>
      </c>
    </row>
    <row r="121" spans="1:19" ht="15">
      <c r="A121" s="147"/>
      <c r="B121" s="148" t="s">
        <v>32</v>
      </c>
      <c r="C121" s="82"/>
      <c r="D121" s="146"/>
      <c r="E121" s="89"/>
      <c r="F121" s="50"/>
      <c r="G121" s="216"/>
      <c r="H121" s="141"/>
      <c r="I121" s="141"/>
      <c r="J121" s="86"/>
      <c r="K121" s="86"/>
      <c r="L121" s="86"/>
      <c r="M121" s="51"/>
      <c r="N121" s="51"/>
      <c r="O121" s="51"/>
      <c r="P121" s="33"/>
      <c r="Q121" s="51"/>
      <c r="R121" s="131"/>
      <c r="S121" s="474"/>
    </row>
    <row r="122" spans="1:19" ht="15">
      <c r="A122" s="195">
        <v>33</v>
      </c>
      <c r="B122" s="435" t="s">
        <v>89</v>
      </c>
      <c r="C122" s="217" t="s">
        <v>58</v>
      </c>
      <c r="D122" s="57">
        <v>1</v>
      </c>
      <c r="E122" s="56">
        <v>1</v>
      </c>
      <c r="F122" s="22">
        <v>387480</v>
      </c>
      <c r="G122" s="218">
        <v>1</v>
      </c>
      <c r="H122" s="63">
        <v>1</v>
      </c>
      <c r="I122" s="62">
        <v>1</v>
      </c>
      <c r="J122" s="57" t="s">
        <v>2</v>
      </c>
      <c r="K122" s="56" t="s">
        <v>2</v>
      </c>
      <c r="L122" s="57" t="s">
        <v>2</v>
      </c>
      <c r="M122" s="22">
        <v>13080</v>
      </c>
      <c r="N122" s="23">
        <v>13440</v>
      </c>
      <c r="O122" s="22">
        <v>13320</v>
      </c>
      <c r="P122" s="23">
        <f>SUM(F122+M122)</f>
        <v>400560</v>
      </c>
      <c r="Q122" s="22">
        <f>SUM(P122+N122)</f>
        <v>414000</v>
      </c>
      <c r="R122" s="125">
        <f>SUM(Q122+O122)</f>
        <v>427320</v>
      </c>
      <c r="S122" s="459" t="s">
        <v>131</v>
      </c>
    </row>
    <row r="123" spans="1:19" ht="15">
      <c r="A123" s="195"/>
      <c r="B123" s="140" t="s">
        <v>37</v>
      </c>
      <c r="C123" s="76"/>
      <c r="D123" s="157"/>
      <c r="E123" s="16"/>
      <c r="F123" s="69"/>
      <c r="G123" s="218"/>
      <c r="H123" s="193"/>
      <c r="I123" s="219"/>
      <c r="J123" s="157"/>
      <c r="K123" s="34"/>
      <c r="L123" s="157"/>
      <c r="M123" s="69"/>
      <c r="N123" s="69"/>
      <c r="O123" s="20"/>
      <c r="P123" s="47"/>
      <c r="Q123" s="77"/>
      <c r="R123" s="215"/>
      <c r="S123" s="468"/>
    </row>
    <row r="124" spans="1:19" s="1" customFormat="1" ht="15">
      <c r="A124" s="134">
        <v>34</v>
      </c>
      <c r="B124" s="80" t="s">
        <v>40</v>
      </c>
      <c r="C124" s="82" t="s">
        <v>2</v>
      </c>
      <c r="D124" s="73">
        <v>1</v>
      </c>
      <c r="E124" s="82">
        <v>1</v>
      </c>
      <c r="F124" s="64">
        <v>229200</v>
      </c>
      <c r="G124" s="221">
        <v>1</v>
      </c>
      <c r="H124" s="185">
        <v>1</v>
      </c>
      <c r="I124" s="185">
        <v>1</v>
      </c>
      <c r="J124" s="73" t="s">
        <v>2</v>
      </c>
      <c r="K124" s="86" t="s">
        <v>2</v>
      </c>
      <c r="L124" s="146" t="s">
        <v>2</v>
      </c>
      <c r="M124" s="51">
        <v>7440</v>
      </c>
      <c r="N124" s="64">
        <v>7680</v>
      </c>
      <c r="O124" s="69">
        <v>7800</v>
      </c>
      <c r="P124" s="70">
        <f>SUM(F124+M124)</f>
        <v>236640</v>
      </c>
      <c r="Q124" s="64">
        <f>SUM(P124+N124)</f>
        <v>244320</v>
      </c>
      <c r="R124" s="131">
        <f>SUM(Q124+O124)</f>
        <v>252120</v>
      </c>
      <c r="S124" s="460" t="s">
        <v>145</v>
      </c>
    </row>
    <row r="125" spans="1:19" ht="15">
      <c r="A125" s="190"/>
      <c r="B125" s="140" t="s">
        <v>39</v>
      </c>
      <c r="C125" s="82"/>
      <c r="D125" s="142"/>
      <c r="E125" s="82"/>
      <c r="F125" s="51"/>
      <c r="G125" s="222"/>
      <c r="H125" s="181"/>
      <c r="I125" s="181"/>
      <c r="J125" s="142"/>
      <c r="K125" s="86"/>
      <c r="L125" s="86"/>
      <c r="M125" s="51"/>
      <c r="N125" s="51"/>
      <c r="O125" s="32"/>
      <c r="P125" s="33"/>
      <c r="Q125" s="51"/>
      <c r="R125" s="131"/>
      <c r="S125" s="475"/>
    </row>
    <row r="126" spans="1:19" ht="15">
      <c r="A126" s="190">
        <v>35</v>
      </c>
      <c r="B126" s="144" t="s">
        <v>42</v>
      </c>
      <c r="C126" s="89" t="s">
        <v>2</v>
      </c>
      <c r="D126" s="142">
        <v>3</v>
      </c>
      <c r="E126" s="16">
        <v>3</v>
      </c>
      <c r="F126" s="33">
        <v>324000</v>
      </c>
      <c r="G126" s="216">
        <v>3</v>
      </c>
      <c r="H126" s="223">
        <v>3</v>
      </c>
      <c r="I126" s="192">
        <v>3</v>
      </c>
      <c r="J126" s="142" t="s">
        <v>2</v>
      </c>
      <c r="K126" s="34" t="s">
        <v>2</v>
      </c>
      <c r="L126" s="34" t="s">
        <v>2</v>
      </c>
      <c r="M126" s="20" t="s">
        <v>2</v>
      </c>
      <c r="N126" s="197" t="s">
        <v>2</v>
      </c>
      <c r="O126" s="20" t="s">
        <v>2</v>
      </c>
      <c r="P126" s="22">
        <f>SUM(F126)</f>
        <v>324000</v>
      </c>
      <c r="Q126" s="22">
        <f>SUM(P126)</f>
        <v>324000</v>
      </c>
      <c r="R126" s="22">
        <f>SUM(Q126)</f>
        <v>324000</v>
      </c>
      <c r="S126" s="477"/>
    </row>
    <row r="127" spans="1:19" ht="15">
      <c r="A127" s="147">
        <v>36</v>
      </c>
      <c r="B127" s="154" t="s">
        <v>41</v>
      </c>
      <c r="C127" s="82" t="s">
        <v>2</v>
      </c>
      <c r="D127" s="146">
        <v>5</v>
      </c>
      <c r="E127" s="65">
        <v>4</v>
      </c>
      <c r="F127" s="52">
        <v>432000</v>
      </c>
      <c r="G127" s="221">
        <v>5</v>
      </c>
      <c r="H127" s="188">
        <v>5</v>
      </c>
      <c r="I127" s="181">
        <v>5</v>
      </c>
      <c r="J127" s="76" t="s">
        <v>157</v>
      </c>
      <c r="K127" s="96" t="s">
        <v>2</v>
      </c>
      <c r="L127" s="142" t="s">
        <v>2</v>
      </c>
      <c r="M127" s="69" t="s">
        <v>2</v>
      </c>
      <c r="N127" s="305" t="s">
        <v>2</v>
      </c>
      <c r="O127" s="93" t="s">
        <v>2</v>
      </c>
      <c r="P127" s="64">
        <v>540000</v>
      </c>
      <c r="Q127" s="64">
        <f>SUM(P127)</f>
        <v>540000</v>
      </c>
      <c r="R127" s="64">
        <f>SUM(Q127)</f>
        <v>540000</v>
      </c>
      <c r="S127" s="472"/>
    </row>
    <row r="128" spans="1:19" ht="15">
      <c r="A128" s="134"/>
      <c r="B128" s="224"/>
      <c r="C128" s="73"/>
      <c r="D128" s="135"/>
      <c r="E128" s="73"/>
      <c r="F128" s="78"/>
      <c r="G128" s="185"/>
      <c r="H128" s="186"/>
      <c r="I128" s="185"/>
      <c r="J128" s="225"/>
      <c r="K128" s="226"/>
      <c r="L128" s="186"/>
      <c r="M128" s="64"/>
      <c r="N128" s="70"/>
      <c r="O128" s="69"/>
      <c r="P128" s="78"/>
      <c r="Q128" s="69"/>
      <c r="R128" s="69"/>
      <c r="S128" s="468"/>
    </row>
    <row r="129" spans="1:19" ht="15">
      <c r="A129" s="134"/>
      <c r="B129" s="224"/>
      <c r="C129" s="73"/>
      <c r="D129" s="135"/>
      <c r="E129" s="73"/>
      <c r="F129" s="78"/>
      <c r="G129" s="185"/>
      <c r="H129" s="186"/>
      <c r="I129" s="185"/>
      <c r="J129" s="225"/>
      <c r="K129" s="226"/>
      <c r="L129" s="186"/>
      <c r="M129" s="64"/>
      <c r="N129" s="70"/>
      <c r="O129" s="69"/>
      <c r="P129" s="197"/>
      <c r="Q129" s="20"/>
      <c r="R129" s="220"/>
      <c r="S129" s="468"/>
    </row>
    <row r="130" spans="1:19" ht="15">
      <c r="A130" s="158"/>
      <c r="B130" s="161" t="s">
        <v>46</v>
      </c>
      <c r="C130" s="227"/>
      <c r="D130" s="166">
        <f aca="true" t="shared" si="6" ref="D130:I130">SUM(D120:D128)</f>
        <v>11</v>
      </c>
      <c r="E130" s="228">
        <f t="shared" si="6"/>
        <v>9</v>
      </c>
      <c r="F130" s="203">
        <f t="shared" si="6"/>
        <v>1808280</v>
      </c>
      <c r="G130" s="229">
        <f t="shared" si="6"/>
        <v>11</v>
      </c>
      <c r="H130" s="230">
        <f t="shared" si="6"/>
        <v>11</v>
      </c>
      <c r="I130" s="229">
        <f t="shared" si="6"/>
        <v>11</v>
      </c>
      <c r="J130" s="232" t="s">
        <v>157</v>
      </c>
      <c r="K130" s="232" t="s">
        <v>2</v>
      </c>
      <c r="L130" s="233" t="s">
        <v>2</v>
      </c>
      <c r="M130" s="165">
        <f aca="true" t="shared" si="7" ref="M130:R130">SUM(M120:M128)</f>
        <v>34140</v>
      </c>
      <c r="N130" s="167">
        <f t="shared" si="7"/>
        <v>34740</v>
      </c>
      <c r="O130" s="165">
        <f t="shared" si="7"/>
        <v>34740</v>
      </c>
      <c r="P130" s="167">
        <f t="shared" si="7"/>
        <v>1950420</v>
      </c>
      <c r="Q130" s="165">
        <f t="shared" si="7"/>
        <v>1985160</v>
      </c>
      <c r="R130" s="234">
        <f t="shared" si="7"/>
        <v>2019900</v>
      </c>
      <c r="S130" s="481"/>
    </row>
    <row r="131" spans="1:19" ht="15">
      <c r="A131" s="158"/>
      <c r="B131" s="168"/>
      <c r="C131" s="227"/>
      <c r="D131" s="235"/>
      <c r="E131" s="236"/>
      <c r="F131" s="203"/>
      <c r="G131" s="229"/>
      <c r="H131" s="231"/>
      <c r="I131" s="232"/>
      <c r="J131" s="235"/>
      <c r="K131" s="169"/>
      <c r="L131" s="235"/>
      <c r="M131" s="165"/>
      <c r="N131" s="167"/>
      <c r="O131" s="165"/>
      <c r="P131" s="167"/>
      <c r="Q131" s="165"/>
      <c r="R131" s="234"/>
      <c r="S131" s="481"/>
    </row>
    <row r="132" spans="1:19" ht="15">
      <c r="A132" s="158"/>
      <c r="B132" s="168"/>
      <c r="C132" s="227"/>
      <c r="D132" s="235"/>
      <c r="E132" s="236"/>
      <c r="F132" s="203"/>
      <c r="G132" s="229"/>
      <c r="H132" s="231"/>
      <c r="I132" s="232"/>
      <c r="J132" s="235"/>
      <c r="K132" s="169"/>
      <c r="L132" s="235"/>
      <c r="M132" s="165"/>
      <c r="N132" s="167"/>
      <c r="O132" s="165"/>
      <c r="P132" s="167"/>
      <c r="Q132" s="165"/>
      <c r="R132" s="234"/>
      <c r="S132" s="481"/>
    </row>
    <row r="133" spans="1:19" ht="15">
      <c r="A133" s="172"/>
      <c r="B133" s="102"/>
      <c r="C133" s="102"/>
      <c r="D133" s="178"/>
      <c r="E133" s="102"/>
      <c r="F133" s="178"/>
      <c r="G133" s="237"/>
      <c r="H133" s="177"/>
      <c r="I133" s="176"/>
      <c r="J133" s="178"/>
      <c r="K133" s="174"/>
      <c r="L133" s="178"/>
      <c r="M133" s="207"/>
      <c r="N133" s="206"/>
      <c r="O133" s="207"/>
      <c r="P133" s="206"/>
      <c r="Q133" s="207"/>
      <c r="R133" s="238"/>
      <c r="S133" s="482"/>
    </row>
    <row r="134" spans="1:19" ht="15">
      <c r="A134" s="24"/>
      <c r="B134" s="24"/>
      <c r="C134" s="24"/>
      <c r="D134" s="41"/>
      <c r="E134" s="24"/>
      <c r="F134" s="41"/>
      <c r="G134" s="179"/>
      <c r="H134" s="145"/>
      <c r="I134" s="145"/>
      <c r="J134" s="41"/>
      <c r="K134" s="41"/>
      <c r="L134" s="41"/>
      <c r="M134" s="33"/>
      <c r="N134" s="33"/>
      <c r="O134" s="33"/>
      <c r="P134" s="33"/>
      <c r="Q134" s="33"/>
      <c r="R134" s="33"/>
      <c r="S134" s="480"/>
    </row>
    <row r="135" spans="1:19" ht="15">
      <c r="A135" s="24"/>
      <c r="B135" s="24"/>
      <c r="C135" s="24"/>
      <c r="D135" s="41"/>
      <c r="E135" s="24"/>
      <c r="F135" s="41"/>
      <c r="G135" s="179"/>
      <c r="H135" s="145"/>
      <c r="I135" s="145"/>
      <c r="J135" s="41"/>
      <c r="K135" s="41"/>
      <c r="L135" s="41"/>
      <c r="M135" s="33"/>
      <c r="N135" s="33"/>
      <c r="O135" s="33"/>
      <c r="P135" s="33"/>
      <c r="Q135" s="33"/>
      <c r="R135" s="33"/>
      <c r="S135" s="480"/>
    </row>
    <row r="136" spans="1:19" ht="15">
      <c r="A136" s="24"/>
      <c r="B136" s="24"/>
      <c r="C136" s="24"/>
      <c r="D136" s="41"/>
      <c r="E136" s="24"/>
      <c r="F136" s="41"/>
      <c r="G136" s="179"/>
      <c r="H136" s="145"/>
      <c r="I136" s="145"/>
      <c r="J136" s="41"/>
      <c r="K136" s="41"/>
      <c r="L136" s="41"/>
      <c r="M136" s="33"/>
      <c r="N136" s="33"/>
      <c r="O136" s="33"/>
      <c r="P136" s="33"/>
      <c r="Q136" s="33"/>
      <c r="R136" s="33"/>
      <c r="S136" s="480"/>
    </row>
    <row r="137" spans="1:19" ht="15">
      <c r="A137" s="24"/>
      <c r="B137" s="24"/>
      <c r="C137" s="24"/>
      <c r="D137" s="41"/>
      <c r="E137" s="24"/>
      <c r="F137" s="41"/>
      <c r="G137" s="179"/>
      <c r="H137" s="145"/>
      <c r="I137" s="145"/>
      <c r="J137" s="41"/>
      <c r="K137" s="41"/>
      <c r="L137" s="41"/>
      <c r="M137" s="33"/>
      <c r="N137" s="33"/>
      <c r="O137" s="33"/>
      <c r="P137" s="33"/>
      <c r="Q137" s="33"/>
      <c r="R137" s="33"/>
      <c r="S137" s="480"/>
    </row>
    <row r="138" spans="1:19" ht="15">
      <c r="A138" s="24"/>
      <c r="B138" s="24"/>
      <c r="C138" s="24"/>
      <c r="D138" s="41"/>
      <c r="E138" s="24"/>
      <c r="F138" s="41"/>
      <c r="G138" s="179"/>
      <c r="H138" s="145"/>
      <c r="I138" s="145"/>
      <c r="J138" s="41"/>
      <c r="K138" s="41"/>
      <c r="L138" s="41"/>
      <c r="M138" s="33"/>
      <c r="N138" s="33"/>
      <c r="O138" s="33"/>
      <c r="P138" s="33"/>
      <c r="Q138" s="33"/>
      <c r="R138" s="33"/>
      <c r="S138" s="480"/>
    </row>
    <row r="139" spans="1:19" ht="15">
      <c r="A139" s="24"/>
      <c r="B139" s="24"/>
      <c r="C139" s="24"/>
      <c r="D139" s="41"/>
      <c r="E139" s="24"/>
      <c r="F139" s="41"/>
      <c r="G139" s="179"/>
      <c r="H139" s="145"/>
      <c r="I139" s="145"/>
      <c r="J139" s="41"/>
      <c r="K139" s="41"/>
      <c r="L139" s="41"/>
      <c r="M139" s="33"/>
      <c r="N139" s="33"/>
      <c r="O139" s="33"/>
      <c r="P139" s="33"/>
      <c r="Q139" s="33"/>
      <c r="R139" s="33"/>
      <c r="S139" s="480"/>
    </row>
    <row r="140" spans="1:19" ht="15">
      <c r="A140" s="24"/>
      <c r="B140" s="24"/>
      <c r="C140" s="24"/>
      <c r="D140" s="41"/>
      <c r="E140" s="24"/>
      <c r="F140" s="41"/>
      <c r="G140" s="179"/>
      <c r="H140" s="145"/>
      <c r="I140" s="145"/>
      <c r="J140" s="41"/>
      <c r="K140" s="41"/>
      <c r="L140" s="41"/>
      <c r="M140" s="33"/>
      <c r="N140" s="33"/>
      <c r="O140" s="33"/>
      <c r="P140" s="33"/>
      <c r="Q140" s="33"/>
      <c r="R140" s="33"/>
      <c r="S140" s="480"/>
    </row>
    <row r="141" spans="1:19" ht="15">
      <c r="A141" s="24"/>
      <c r="B141" s="24"/>
      <c r="C141" s="24"/>
      <c r="D141" s="41"/>
      <c r="E141" s="24"/>
      <c r="F141" s="41"/>
      <c r="G141" s="179"/>
      <c r="H141" s="145"/>
      <c r="I141" s="145"/>
      <c r="J141" s="41"/>
      <c r="K141" s="41"/>
      <c r="L141" s="41"/>
      <c r="M141" s="33"/>
      <c r="N141" s="33"/>
      <c r="O141" s="33"/>
      <c r="P141" s="33"/>
      <c r="Q141" s="33"/>
      <c r="R141" s="33"/>
      <c r="S141" s="480"/>
    </row>
    <row r="142" spans="1:19" ht="15">
      <c r="A142" s="24"/>
      <c r="B142" s="24"/>
      <c r="C142" s="24"/>
      <c r="D142" s="41"/>
      <c r="E142" s="24"/>
      <c r="F142" s="41"/>
      <c r="G142" s="179"/>
      <c r="H142" s="145"/>
      <c r="I142" s="145"/>
      <c r="J142" s="41"/>
      <c r="K142" s="41"/>
      <c r="L142" s="41"/>
      <c r="M142" s="33"/>
      <c r="N142" s="33"/>
      <c r="O142" s="33"/>
      <c r="P142" s="33"/>
      <c r="Q142" s="33"/>
      <c r="R142" s="33"/>
      <c r="S142" s="480"/>
    </row>
    <row r="143" spans="1:19" ht="15">
      <c r="A143" s="24"/>
      <c r="B143" s="24"/>
      <c r="C143" s="24"/>
      <c r="D143" s="41"/>
      <c r="E143" s="24"/>
      <c r="F143" s="41"/>
      <c r="G143" s="179"/>
      <c r="H143" s="145"/>
      <c r="I143" s="145"/>
      <c r="J143" s="41"/>
      <c r="K143" s="41"/>
      <c r="L143" s="41"/>
      <c r="M143" s="33"/>
      <c r="N143" s="33"/>
      <c r="O143" s="33"/>
      <c r="P143" s="33"/>
      <c r="Q143" s="33"/>
      <c r="R143" s="33"/>
      <c r="S143" s="480"/>
    </row>
    <row r="144" spans="1:19" ht="15">
      <c r="A144" s="24"/>
      <c r="B144" s="24"/>
      <c r="C144" s="24"/>
      <c r="D144" s="41"/>
      <c r="E144" s="24"/>
      <c r="F144" s="41"/>
      <c r="G144" s="179"/>
      <c r="H144" s="145"/>
      <c r="I144" s="145"/>
      <c r="J144" s="41"/>
      <c r="K144" s="41"/>
      <c r="L144" s="41"/>
      <c r="M144" s="33"/>
      <c r="N144" s="33"/>
      <c r="O144" s="33"/>
      <c r="P144" s="33"/>
      <c r="Q144" s="33"/>
      <c r="R144" s="33"/>
      <c r="S144" s="480"/>
    </row>
    <row r="145" spans="1:19" ht="15">
      <c r="A145" s="24"/>
      <c r="B145" s="24"/>
      <c r="C145" s="24"/>
      <c r="D145" s="41"/>
      <c r="E145" s="24"/>
      <c r="F145" s="41"/>
      <c r="G145" s="179"/>
      <c r="H145" s="145"/>
      <c r="I145" s="145"/>
      <c r="J145" s="41"/>
      <c r="K145" s="41"/>
      <c r="L145" s="41"/>
      <c r="M145" s="33"/>
      <c r="N145" s="33"/>
      <c r="O145" s="33"/>
      <c r="P145" s="33"/>
      <c r="Q145" s="33"/>
      <c r="R145" s="33"/>
      <c r="S145" s="480"/>
    </row>
    <row r="146" spans="1:19" ht="15">
      <c r="A146" s="24"/>
      <c r="B146" s="24"/>
      <c r="C146" s="24"/>
      <c r="D146" s="41"/>
      <c r="E146" s="24"/>
      <c r="F146" s="41"/>
      <c r="G146" s="179"/>
      <c r="H146" s="145"/>
      <c r="I146" s="145"/>
      <c r="J146" s="41"/>
      <c r="K146" s="41"/>
      <c r="L146" s="41"/>
      <c r="M146" s="33"/>
      <c r="N146" s="33"/>
      <c r="O146" s="33"/>
      <c r="P146" s="33"/>
      <c r="Q146" s="33"/>
      <c r="R146" s="33"/>
      <c r="S146" s="480"/>
    </row>
    <row r="147" spans="1:19" ht="15">
      <c r="A147" s="24"/>
      <c r="B147" s="24"/>
      <c r="C147" s="24"/>
      <c r="D147" s="41"/>
      <c r="E147" s="24"/>
      <c r="F147" s="41"/>
      <c r="G147" s="179"/>
      <c r="H147" s="145"/>
      <c r="I147" s="145"/>
      <c r="J147" s="41"/>
      <c r="K147" s="41"/>
      <c r="L147" s="41"/>
      <c r="M147" s="33"/>
      <c r="N147" s="33"/>
      <c r="O147" s="33"/>
      <c r="P147" s="33"/>
      <c r="Q147" s="33"/>
      <c r="R147" s="33"/>
      <c r="S147" s="480"/>
    </row>
    <row r="148" spans="1:19" ht="20.25">
      <c r="A148" s="24"/>
      <c r="B148" s="24"/>
      <c r="C148" s="24"/>
      <c r="D148" s="41"/>
      <c r="E148" s="24"/>
      <c r="F148" s="41"/>
      <c r="G148" s="179"/>
      <c r="H148" s="145"/>
      <c r="I148" s="145"/>
      <c r="J148" s="41"/>
      <c r="K148" s="41"/>
      <c r="L148" s="41"/>
      <c r="M148" s="33"/>
      <c r="N148" s="33"/>
      <c r="O148" s="33"/>
      <c r="P148" s="33"/>
      <c r="Q148" s="33"/>
      <c r="R148" s="113"/>
      <c r="S148" s="270" t="s">
        <v>63</v>
      </c>
    </row>
    <row r="149" spans="1:19" ht="15">
      <c r="A149" s="24"/>
      <c r="B149" s="24"/>
      <c r="C149" s="24"/>
      <c r="D149" s="41"/>
      <c r="E149" s="24"/>
      <c r="F149" s="41"/>
      <c r="G149" s="179"/>
      <c r="H149" s="145"/>
      <c r="I149" s="145"/>
      <c r="J149" s="41"/>
      <c r="K149" s="41"/>
      <c r="L149" s="41"/>
      <c r="M149" s="33"/>
      <c r="N149" s="33"/>
      <c r="O149" s="33"/>
      <c r="P149" s="33"/>
      <c r="Q149" s="33"/>
      <c r="R149" s="33"/>
      <c r="S149" s="480"/>
    </row>
    <row r="154" spans="1:19" ht="15.75" customHeight="1">
      <c r="A154" s="591" t="s">
        <v>0</v>
      </c>
      <c r="B154" s="591" t="s">
        <v>1</v>
      </c>
      <c r="C154" s="265" t="s">
        <v>3</v>
      </c>
      <c r="D154" s="267" t="s">
        <v>5</v>
      </c>
      <c r="E154" s="594" t="s">
        <v>9</v>
      </c>
      <c r="F154" s="595"/>
      <c r="G154" s="596" t="s">
        <v>65</v>
      </c>
      <c r="H154" s="597"/>
      <c r="I154" s="598"/>
      <c r="J154" s="577" t="s">
        <v>19</v>
      </c>
      <c r="K154" s="578"/>
      <c r="L154" s="579"/>
      <c r="M154" s="577" t="s">
        <v>21</v>
      </c>
      <c r="N154" s="578"/>
      <c r="O154" s="579"/>
      <c r="P154" s="577" t="s">
        <v>8</v>
      </c>
      <c r="Q154" s="578"/>
      <c r="R154" s="579"/>
      <c r="S154" s="580" t="s">
        <v>43</v>
      </c>
    </row>
    <row r="155" spans="1:19" ht="15">
      <c r="A155" s="592"/>
      <c r="B155" s="592"/>
      <c r="C155" s="266" t="s">
        <v>4</v>
      </c>
      <c r="D155" s="268" t="s">
        <v>6</v>
      </c>
      <c r="E155" s="583" t="s">
        <v>18</v>
      </c>
      <c r="F155" s="584"/>
      <c r="G155" s="585" t="s">
        <v>36</v>
      </c>
      <c r="H155" s="586"/>
      <c r="I155" s="587"/>
      <c r="J155" s="588" t="s">
        <v>20</v>
      </c>
      <c r="K155" s="589"/>
      <c r="L155" s="590"/>
      <c r="M155" s="588" t="s">
        <v>22</v>
      </c>
      <c r="N155" s="589"/>
      <c r="O155" s="590"/>
      <c r="P155" s="10"/>
      <c r="Q155" s="10"/>
      <c r="R155" s="11"/>
      <c r="S155" s="581"/>
    </row>
    <row r="156" spans="1:19" ht="36" customHeight="1">
      <c r="A156" s="593"/>
      <c r="B156" s="593"/>
      <c r="C156" s="13"/>
      <c r="D156" s="269"/>
      <c r="E156" s="264" t="s">
        <v>33</v>
      </c>
      <c r="F156" s="15" t="s">
        <v>7</v>
      </c>
      <c r="G156" s="260">
        <v>2561</v>
      </c>
      <c r="H156" s="261" t="s">
        <v>109</v>
      </c>
      <c r="I156" s="262" t="s">
        <v>110</v>
      </c>
      <c r="J156" s="263">
        <v>2561</v>
      </c>
      <c r="K156" s="262" t="s">
        <v>109</v>
      </c>
      <c r="L156" s="261" t="s">
        <v>110</v>
      </c>
      <c r="M156" s="15">
        <v>2561</v>
      </c>
      <c r="N156" s="14">
        <v>2562</v>
      </c>
      <c r="O156" s="301">
        <v>2563</v>
      </c>
      <c r="P156" s="15">
        <v>2561</v>
      </c>
      <c r="Q156" s="14">
        <v>2562</v>
      </c>
      <c r="R156" s="15">
        <v>2563</v>
      </c>
      <c r="S156" s="582"/>
    </row>
    <row r="157" spans="1:19" ht="15">
      <c r="A157" s="116"/>
      <c r="B157" s="116" t="s">
        <v>50</v>
      </c>
      <c r="C157" s="26"/>
      <c r="D157" s="29"/>
      <c r="E157" s="239"/>
      <c r="F157" s="213"/>
      <c r="G157" s="240"/>
      <c r="H157" s="119"/>
      <c r="I157" s="119"/>
      <c r="J157" s="29"/>
      <c r="K157" s="29"/>
      <c r="L157" s="241"/>
      <c r="M157" s="213"/>
      <c r="N157" s="31"/>
      <c r="O157" s="213"/>
      <c r="P157" s="214"/>
      <c r="Q157" s="241"/>
      <c r="R157" s="213"/>
      <c r="S157" s="467"/>
    </row>
    <row r="158" spans="1:19" ht="15">
      <c r="A158" s="242">
        <v>37</v>
      </c>
      <c r="B158" s="434" t="s">
        <v>93</v>
      </c>
      <c r="C158" s="12" t="s">
        <v>58</v>
      </c>
      <c r="D158" s="56">
        <v>1</v>
      </c>
      <c r="E158" s="243" t="s">
        <v>2</v>
      </c>
      <c r="F158" s="20">
        <v>435600</v>
      </c>
      <c r="G158" s="531">
        <v>1</v>
      </c>
      <c r="H158" s="244">
        <v>1</v>
      </c>
      <c r="I158" s="21">
        <v>1</v>
      </c>
      <c r="J158" s="21" t="s">
        <v>2</v>
      </c>
      <c r="K158" s="244" t="s">
        <v>2</v>
      </c>
      <c r="L158" s="36" t="s">
        <v>2</v>
      </c>
      <c r="M158" s="126">
        <v>13620</v>
      </c>
      <c r="N158" s="130">
        <v>13620</v>
      </c>
      <c r="O158" s="125">
        <v>13620</v>
      </c>
      <c r="P158" s="215">
        <f>SUM(F158+M158)</f>
        <v>449220</v>
      </c>
      <c r="Q158" s="306">
        <f>SUM(P158+N158)</f>
        <v>462840</v>
      </c>
      <c r="R158" s="126">
        <f>SUM(Q158+O158)</f>
        <v>476460</v>
      </c>
      <c r="S158" s="459" t="s">
        <v>139</v>
      </c>
    </row>
    <row r="159" spans="1:19" ht="15">
      <c r="A159" s="8"/>
      <c r="B159" s="148" t="s">
        <v>34</v>
      </c>
      <c r="C159" s="44"/>
      <c r="D159" s="48"/>
      <c r="E159" s="46"/>
      <c r="F159" s="44"/>
      <c r="G159" s="530"/>
      <c r="H159" s="199"/>
      <c r="I159" s="48"/>
      <c r="J159" s="48"/>
      <c r="K159" s="48"/>
      <c r="L159" s="243"/>
      <c r="M159" s="48"/>
      <c r="N159" s="49"/>
      <c r="O159" s="245"/>
      <c r="P159" s="246"/>
      <c r="Q159" s="307"/>
      <c r="R159" s="131"/>
      <c r="S159" s="469"/>
    </row>
    <row r="160" spans="1:20" s="1" customFormat="1" ht="15">
      <c r="A160" s="53">
        <v>38</v>
      </c>
      <c r="B160" s="436" t="s">
        <v>92</v>
      </c>
      <c r="C160" s="59" t="s">
        <v>58</v>
      </c>
      <c r="D160" s="55">
        <v>1</v>
      </c>
      <c r="E160" s="59" t="s">
        <v>2</v>
      </c>
      <c r="F160" s="20">
        <v>411600</v>
      </c>
      <c r="G160" s="526">
        <v>1</v>
      </c>
      <c r="H160" s="56">
        <v>1</v>
      </c>
      <c r="I160" s="57">
        <v>1</v>
      </c>
      <c r="J160" s="81" t="s">
        <v>2</v>
      </c>
      <c r="K160" s="56" t="s">
        <v>2</v>
      </c>
      <c r="L160" s="56" t="s">
        <v>2</v>
      </c>
      <c r="M160" s="40">
        <v>13620</v>
      </c>
      <c r="N160" s="39">
        <v>13620</v>
      </c>
      <c r="O160" s="304">
        <v>13620</v>
      </c>
      <c r="P160" s="153">
        <f>SUM(F160+M160)</f>
        <v>425220</v>
      </c>
      <c r="Q160" s="153">
        <f>SUM(P160+N160)</f>
        <v>438840</v>
      </c>
      <c r="R160" s="125">
        <f>SUM(Q160+O160)</f>
        <v>452460</v>
      </c>
      <c r="S160" s="470" t="s">
        <v>139</v>
      </c>
      <c r="T160" s="247"/>
    </row>
    <row r="161" spans="1:20" s="1" customFormat="1" ht="15">
      <c r="A161" s="42"/>
      <c r="B161" s="501" t="s">
        <v>144</v>
      </c>
      <c r="C161" s="44"/>
      <c r="D161" s="44"/>
      <c r="E161" s="44"/>
      <c r="F161" s="93"/>
      <c r="G161" s="532"/>
      <c r="H161" s="48"/>
      <c r="I161" s="45"/>
      <c r="J161" s="48"/>
      <c r="K161" s="81"/>
      <c r="L161" s="243"/>
      <c r="M161" s="500"/>
      <c r="N161" s="437"/>
      <c r="O161" s="254"/>
      <c r="P161" s="131"/>
      <c r="Q161" s="306"/>
      <c r="R161" s="131"/>
      <c r="S161" s="486"/>
      <c r="T161" s="41"/>
    </row>
    <row r="162" spans="1:19" s="275" customFormat="1" ht="15" customHeight="1">
      <c r="A162" s="290">
        <v>39</v>
      </c>
      <c r="B162" s="496" t="s">
        <v>35</v>
      </c>
      <c r="C162" s="497" t="s">
        <v>112</v>
      </c>
      <c r="D162" s="290">
        <v>1</v>
      </c>
      <c r="E162" s="498">
        <v>1</v>
      </c>
      <c r="F162" s="292" t="s">
        <v>2</v>
      </c>
      <c r="G162" s="499">
        <v>1</v>
      </c>
      <c r="H162" s="499">
        <v>1</v>
      </c>
      <c r="I162" s="499">
        <v>1</v>
      </c>
      <c r="J162" s="290" t="s">
        <v>2</v>
      </c>
      <c r="K162" s="290" t="s">
        <v>2</v>
      </c>
      <c r="L162" s="294" t="s">
        <v>2</v>
      </c>
      <c r="M162" s="292" t="s">
        <v>2</v>
      </c>
      <c r="N162" s="292" t="s">
        <v>2</v>
      </c>
      <c r="O162" s="292" t="s">
        <v>2</v>
      </c>
      <c r="P162" s="292" t="s">
        <v>2</v>
      </c>
      <c r="Q162" s="292" t="s">
        <v>2</v>
      </c>
      <c r="R162" s="309" t="s">
        <v>2</v>
      </c>
      <c r="S162" s="572" t="s">
        <v>143</v>
      </c>
    </row>
    <row r="163" spans="1:19" s="286" customFormat="1" ht="15">
      <c r="A163" s="276"/>
      <c r="B163" s="277" t="s">
        <v>39</v>
      </c>
      <c r="C163" s="278"/>
      <c r="D163" s="279"/>
      <c r="E163" s="276"/>
      <c r="F163" s="280"/>
      <c r="G163" s="281"/>
      <c r="H163" s="282"/>
      <c r="I163" s="283"/>
      <c r="J163" s="279"/>
      <c r="K163" s="279"/>
      <c r="L163" s="284"/>
      <c r="M163" s="280"/>
      <c r="N163" s="310"/>
      <c r="O163" s="280"/>
      <c r="P163" s="285"/>
      <c r="Q163" s="311"/>
      <c r="R163" s="312"/>
      <c r="S163" s="572"/>
    </row>
    <row r="164" spans="1:19" s="286" customFormat="1" ht="15">
      <c r="A164" s="287">
        <v>40</v>
      </c>
      <c r="B164" s="288" t="s">
        <v>66</v>
      </c>
      <c r="C164" s="289" t="s">
        <v>2</v>
      </c>
      <c r="D164" s="290">
        <v>2</v>
      </c>
      <c r="E164" s="291">
        <v>2</v>
      </c>
      <c r="F164" s="292" t="s">
        <v>2</v>
      </c>
      <c r="G164" s="293">
        <v>2</v>
      </c>
      <c r="H164" s="293">
        <v>2</v>
      </c>
      <c r="I164" s="293">
        <v>2</v>
      </c>
      <c r="J164" s="290" t="s">
        <v>2</v>
      </c>
      <c r="K164" s="290" t="s">
        <v>2</v>
      </c>
      <c r="L164" s="294" t="s">
        <v>2</v>
      </c>
      <c r="M164" s="20" t="s">
        <v>2</v>
      </c>
      <c r="N164" s="292" t="s">
        <v>2</v>
      </c>
      <c r="O164" s="292" t="s">
        <v>2</v>
      </c>
      <c r="P164" s="292" t="s">
        <v>2</v>
      </c>
      <c r="Q164" s="313" t="s">
        <v>2</v>
      </c>
      <c r="R164" s="309" t="s">
        <v>2</v>
      </c>
      <c r="S164" s="572"/>
    </row>
    <row r="165" spans="1:19" s="286" customFormat="1" ht="15">
      <c r="A165" s="296">
        <v>41</v>
      </c>
      <c r="B165" s="297" t="s">
        <v>41</v>
      </c>
      <c r="C165" s="276" t="s">
        <v>2</v>
      </c>
      <c r="D165" s="298">
        <v>1</v>
      </c>
      <c r="E165" s="295" t="s">
        <v>2</v>
      </c>
      <c r="F165" s="310" t="s">
        <v>2</v>
      </c>
      <c r="G165" s="299">
        <v>1</v>
      </c>
      <c r="H165" s="300">
        <v>1</v>
      </c>
      <c r="I165" s="274">
        <v>1</v>
      </c>
      <c r="J165" s="298" t="s">
        <v>2</v>
      </c>
      <c r="K165" s="279" t="s">
        <v>2</v>
      </c>
      <c r="L165" s="298" t="s">
        <v>2</v>
      </c>
      <c r="M165" s="273" t="s">
        <v>2</v>
      </c>
      <c r="N165" s="314" t="s">
        <v>2</v>
      </c>
      <c r="O165" s="315" t="s">
        <v>2</v>
      </c>
      <c r="P165" s="308" t="s">
        <v>2</v>
      </c>
      <c r="Q165" s="273" t="s">
        <v>2</v>
      </c>
      <c r="R165" s="285" t="s">
        <v>2</v>
      </c>
      <c r="S165" s="573"/>
    </row>
    <row r="166" spans="1:19" ht="15">
      <c r="A166" s="65"/>
      <c r="B166" s="159"/>
      <c r="C166" s="71"/>
      <c r="D166" s="73"/>
      <c r="E166" s="158"/>
      <c r="F166" s="69"/>
      <c r="G166" s="250"/>
      <c r="H166" s="76"/>
      <c r="I166" s="56"/>
      <c r="J166" s="73"/>
      <c r="K166" s="73"/>
      <c r="L166" s="77"/>
      <c r="M166" s="69"/>
      <c r="N166" s="78"/>
      <c r="O166" s="69"/>
      <c r="P166" s="79"/>
      <c r="Q166" s="249"/>
      <c r="R166" s="69"/>
      <c r="S166" s="483"/>
    </row>
    <row r="167" spans="1:19" ht="15">
      <c r="A167" s="65"/>
      <c r="B167" s="161" t="s">
        <v>46</v>
      </c>
      <c r="C167" s="227"/>
      <c r="D167" s="163">
        <v>6</v>
      </c>
      <c r="E167" s="251">
        <v>3</v>
      </c>
      <c r="F167" s="204">
        <f>SUM(F158:F160)</f>
        <v>847200</v>
      </c>
      <c r="G167" s="252">
        <f>SUM(G158:G166)</f>
        <v>6</v>
      </c>
      <c r="H167" s="229">
        <f>SUM(H158:H166)</f>
        <v>6</v>
      </c>
      <c r="I167" s="229">
        <f>SUM(I158:I166)</f>
        <v>6</v>
      </c>
      <c r="J167" s="169" t="s">
        <v>2</v>
      </c>
      <c r="K167" s="73" t="s">
        <v>2</v>
      </c>
      <c r="L167" s="248" t="s">
        <v>2</v>
      </c>
      <c r="M167" s="165">
        <f aca="true" t="shared" si="8" ref="M167:R167">SUM(M158:M160)</f>
        <v>27240</v>
      </c>
      <c r="N167" s="167">
        <f t="shared" si="8"/>
        <v>27240</v>
      </c>
      <c r="O167" s="165">
        <f t="shared" si="8"/>
        <v>27240</v>
      </c>
      <c r="P167" s="234">
        <f t="shared" si="8"/>
        <v>874440</v>
      </c>
      <c r="Q167" s="316">
        <f t="shared" si="8"/>
        <v>901680</v>
      </c>
      <c r="R167" s="165">
        <f t="shared" si="8"/>
        <v>928920</v>
      </c>
      <c r="S167" s="481"/>
    </row>
    <row r="168" spans="1:19" ht="15">
      <c r="A168" s="65"/>
      <c r="B168" s="168"/>
      <c r="C168" s="227"/>
      <c r="D168" s="253"/>
      <c r="E168" s="236"/>
      <c r="F168" s="204"/>
      <c r="G168" s="252"/>
      <c r="H168" s="232"/>
      <c r="I168" s="232"/>
      <c r="J168" s="169"/>
      <c r="K168" s="169"/>
      <c r="L168" s="253"/>
      <c r="M168" s="165"/>
      <c r="N168" s="167"/>
      <c r="O168" s="165"/>
      <c r="P168" s="234"/>
      <c r="Q168" s="316"/>
      <c r="R168" s="165"/>
      <c r="S168" s="481"/>
    </row>
    <row r="169" spans="1:20" ht="15">
      <c r="A169" s="158"/>
      <c r="B169" s="90"/>
      <c r="C169" s="66"/>
      <c r="D169" s="487"/>
      <c r="E169" s="154"/>
      <c r="F169" s="80"/>
      <c r="G169" s="171"/>
      <c r="H169" s="76"/>
      <c r="I169" s="136"/>
      <c r="J169" s="80"/>
      <c r="K169" s="74"/>
      <c r="L169" s="80"/>
      <c r="M169" s="70"/>
      <c r="N169" s="64"/>
      <c r="O169" s="70"/>
      <c r="P169" s="64"/>
      <c r="Q169" s="64"/>
      <c r="R169" s="64"/>
      <c r="S169" s="472"/>
      <c r="T169" s="24"/>
    </row>
    <row r="170" spans="1:20" ht="15">
      <c r="A170" s="158"/>
      <c r="B170" s="236" t="s">
        <v>16</v>
      </c>
      <c r="C170" s="66"/>
      <c r="D170" s="163">
        <f aca="true" t="shared" si="9" ref="D170:I170">SUM(D27+D61+D101+D130+D167)</f>
        <v>50</v>
      </c>
      <c r="E170" s="164">
        <f t="shared" si="9"/>
        <v>42</v>
      </c>
      <c r="F170" s="228">
        <f t="shared" si="9"/>
        <v>11002800</v>
      </c>
      <c r="G170" s="229">
        <f t="shared" si="9"/>
        <v>52</v>
      </c>
      <c r="H170" s="228">
        <f t="shared" si="9"/>
        <v>52</v>
      </c>
      <c r="I170" s="228">
        <f t="shared" si="9"/>
        <v>51</v>
      </c>
      <c r="J170" s="232" t="s">
        <v>159</v>
      </c>
      <c r="K170" s="228" t="s">
        <v>2</v>
      </c>
      <c r="L170" s="523" t="s">
        <v>163</v>
      </c>
      <c r="M170" s="228">
        <f aca="true" t="shared" si="10" ref="M170:R170">SUM(M27+M61+M101+M130+M167)</f>
        <v>684122</v>
      </c>
      <c r="N170" s="163">
        <f t="shared" si="10"/>
        <v>355500</v>
      </c>
      <c r="O170" s="163">
        <f t="shared" si="10"/>
        <v>350820</v>
      </c>
      <c r="P170" s="491">
        <f t="shared" si="10"/>
        <v>11794922</v>
      </c>
      <c r="Q170" s="491">
        <f t="shared" si="10"/>
        <v>12150422</v>
      </c>
      <c r="R170" s="491">
        <f t="shared" si="10"/>
        <v>12238682</v>
      </c>
      <c r="S170" s="478"/>
      <c r="T170" s="24"/>
    </row>
    <row r="171" spans="1:20" ht="15">
      <c r="A171" s="158"/>
      <c r="B171" s="236" t="s">
        <v>13</v>
      </c>
      <c r="C171" s="66"/>
      <c r="D171" s="80"/>
      <c r="E171" s="66"/>
      <c r="F171" s="80"/>
      <c r="G171" s="171"/>
      <c r="H171" s="76"/>
      <c r="I171" s="136"/>
      <c r="J171" s="80"/>
      <c r="K171" s="74"/>
      <c r="L171" s="80"/>
      <c r="M171" s="256"/>
      <c r="N171" s="257"/>
      <c r="O171" s="256"/>
      <c r="P171" s="317">
        <f>SUM((P170*20)/100)</f>
        <v>2358984.4</v>
      </c>
      <c r="Q171" s="317">
        <f>SUM((Q170*20)/100)</f>
        <v>2430084.4</v>
      </c>
      <c r="R171" s="317">
        <f>SUM((R170*20)/100)</f>
        <v>2447736.4</v>
      </c>
      <c r="S171" s="232"/>
      <c r="T171" s="24"/>
    </row>
    <row r="172" spans="1:20" ht="15">
      <c r="A172" s="158"/>
      <c r="B172" s="236" t="s">
        <v>28</v>
      </c>
      <c r="C172" s="66"/>
      <c r="D172" s="80"/>
      <c r="E172" s="66"/>
      <c r="F172" s="80"/>
      <c r="G172" s="171"/>
      <c r="H172" s="76"/>
      <c r="I172" s="136"/>
      <c r="J172" s="80"/>
      <c r="K172" s="74"/>
      <c r="L172" s="80"/>
      <c r="M172" s="256"/>
      <c r="N172" s="257"/>
      <c r="O172" s="256"/>
      <c r="P172" s="317">
        <f>SUM(P170:P171)</f>
        <v>14153906.4</v>
      </c>
      <c r="Q172" s="317">
        <f>SUM(Q170:Q171)</f>
        <v>14580506.4</v>
      </c>
      <c r="R172" s="317">
        <f>SUM(R170:R171)</f>
        <v>14686418.4</v>
      </c>
      <c r="S172" s="232"/>
      <c r="T172" s="24"/>
    </row>
    <row r="173" spans="1:20" ht="15">
      <c r="A173" s="158"/>
      <c r="B173" s="236" t="s">
        <v>15</v>
      </c>
      <c r="C173" s="66"/>
      <c r="D173" s="80"/>
      <c r="E173" s="66"/>
      <c r="F173" s="80"/>
      <c r="G173" s="171"/>
      <c r="H173" s="76"/>
      <c r="I173" s="136"/>
      <c r="J173" s="80"/>
      <c r="K173" s="74"/>
      <c r="L173" s="80"/>
      <c r="M173" s="256"/>
      <c r="N173" s="257"/>
      <c r="O173" s="256"/>
      <c r="P173" s="317">
        <f>SUM(F177)</f>
        <v>35700000</v>
      </c>
      <c r="Q173" s="317">
        <f>SUM(F178)</f>
        <v>37485000</v>
      </c>
      <c r="R173" s="317">
        <f>SUM(F179)</f>
        <v>39359250</v>
      </c>
      <c r="S173" s="232"/>
      <c r="T173" s="488"/>
    </row>
    <row r="174" spans="1:20" ht="15">
      <c r="A174" s="158"/>
      <c r="B174" s="236" t="s">
        <v>14</v>
      </c>
      <c r="C174" s="66"/>
      <c r="D174" s="80"/>
      <c r="E174" s="66"/>
      <c r="F174" s="80"/>
      <c r="G174" s="171"/>
      <c r="H174" s="76"/>
      <c r="I174" s="136"/>
      <c r="J174" s="80"/>
      <c r="K174" s="74"/>
      <c r="L174" s="80"/>
      <c r="M174" s="256"/>
      <c r="N174" s="257"/>
      <c r="O174" s="256"/>
      <c r="P174" s="317">
        <f>SUM((P172/P173)*100)</f>
        <v>39.64679663865546</v>
      </c>
      <c r="Q174" s="317">
        <f>SUM((Q172/Q173)*100)</f>
        <v>38.89690916366547</v>
      </c>
      <c r="R174" s="317">
        <f>SUM((R172/R173)*100)</f>
        <v>37.313765887307305</v>
      </c>
      <c r="S174" s="232"/>
      <c r="T174" s="489"/>
    </row>
    <row r="175" spans="1:20" ht="15">
      <c r="A175" s="172"/>
      <c r="B175" s="102"/>
      <c r="C175" s="173"/>
      <c r="D175" s="174"/>
      <c r="E175" s="173"/>
      <c r="F175" s="174"/>
      <c r="G175" s="175"/>
      <c r="H175" s="176"/>
      <c r="I175" s="177"/>
      <c r="J175" s="174"/>
      <c r="K175" s="178"/>
      <c r="L175" s="174"/>
      <c r="M175" s="174"/>
      <c r="N175" s="174"/>
      <c r="O175" s="178"/>
      <c r="P175" s="174"/>
      <c r="Q175" s="174"/>
      <c r="R175" s="174"/>
      <c r="S175" s="176"/>
      <c r="T175" s="489"/>
    </row>
    <row r="176" spans="13:16" ht="15">
      <c r="M176" s="437"/>
      <c r="N176" s="305"/>
      <c r="O176" s="305"/>
      <c r="P176" s="33"/>
    </row>
    <row r="177" spans="2:16" ht="15">
      <c r="B177" s="574" t="s">
        <v>94</v>
      </c>
      <c r="C177" s="574"/>
      <c r="D177" s="575" t="s">
        <v>115</v>
      </c>
      <c r="E177" s="575"/>
      <c r="F177" s="576">
        <v>35700000</v>
      </c>
      <c r="G177" s="576"/>
      <c r="H177" s="456" t="s">
        <v>146</v>
      </c>
      <c r="I177" s="456"/>
      <c r="J177" s="456"/>
      <c r="K177" s="456"/>
      <c r="L177" s="456"/>
      <c r="M177" s="41"/>
      <c r="N177" s="41"/>
      <c r="O177" s="41"/>
      <c r="P177" s="41"/>
    </row>
    <row r="178" spans="2:12" ht="15">
      <c r="B178" s="574" t="s">
        <v>51</v>
      </c>
      <c r="C178" s="574"/>
      <c r="D178" s="575" t="s">
        <v>116</v>
      </c>
      <c r="E178" s="575"/>
      <c r="F178" s="576">
        <f>SUM(((F177*5)/100)+F177)</f>
        <v>37485000</v>
      </c>
      <c r="G178" s="576"/>
      <c r="H178" s="456" t="s">
        <v>113</v>
      </c>
      <c r="I178" s="456"/>
      <c r="J178" s="456"/>
      <c r="K178" s="456"/>
      <c r="L178" s="456"/>
    </row>
    <row r="179" spans="2:12" ht="15">
      <c r="B179" s="574" t="s">
        <v>52</v>
      </c>
      <c r="C179" s="574"/>
      <c r="D179" s="575" t="s">
        <v>117</v>
      </c>
      <c r="E179" s="575"/>
      <c r="F179" s="576">
        <f>SUM(((F178*5)/100)+F178)</f>
        <v>39359250</v>
      </c>
      <c r="G179" s="576"/>
      <c r="H179" s="456" t="s">
        <v>114</v>
      </c>
      <c r="I179" s="456"/>
      <c r="J179" s="456"/>
      <c r="K179" s="456"/>
      <c r="L179" s="456"/>
    </row>
    <row r="180" spans="2:12" ht="15">
      <c r="B180" s="439"/>
      <c r="D180" s="440"/>
      <c r="E180" s="440"/>
      <c r="F180" s="438"/>
      <c r="G180" s="533"/>
      <c r="H180" s="438"/>
      <c r="I180" s="438"/>
      <c r="J180" s="438"/>
      <c r="K180" s="438"/>
      <c r="L180" s="438"/>
    </row>
    <row r="181" spans="2:19" ht="15">
      <c r="B181" s="574" t="s">
        <v>95</v>
      </c>
      <c r="C181" s="574"/>
      <c r="D181" s="575" t="s">
        <v>115</v>
      </c>
      <c r="E181" s="575"/>
      <c r="F181" s="576">
        <f>SUM(P171)</f>
        <v>2358984.4</v>
      </c>
      <c r="G181" s="576"/>
      <c r="H181" s="456" t="s">
        <v>118</v>
      </c>
      <c r="I181" s="1"/>
      <c r="K181" s="456"/>
      <c r="L181" s="456"/>
      <c r="S181" s="484"/>
    </row>
    <row r="182" spans="2:19" ht="15">
      <c r="B182" s="574" t="s">
        <v>95</v>
      </c>
      <c r="C182" s="574"/>
      <c r="D182" s="575" t="s">
        <v>116</v>
      </c>
      <c r="E182" s="575"/>
      <c r="F182" s="576">
        <f>SUM(Q171)</f>
        <v>2430084.4</v>
      </c>
      <c r="G182" s="576"/>
      <c r="H182" s="456"/>
      <c r="I182" s="456"/>
      <c r="J182" s="456"/>
      <c r="K182" s="456"/>
      <c r="L182" s="456"/>
      <c r="S182" s="484"/>
    </row>
    <row r="183" spans="2:12" ht="15">
      <c r="B183" s="574" t="s">
        <v>95</v>
      </c>
      <c r="C183" s="574"/>
      <c r="D183" s="575" t="s">
        <v>117</v>
      </c>
      <c r="E183" s="575"/>
      <c r="F183" s="576">
        <f>SUM(R171)</f>
        <v>2447736.4</v>
      </c>
      <c r="G183" s="576"/>
      <c r="H183" s="456"/>
      <c r="I183" s="456"/>
      <c r="J183" s="456"/>
      <c r="K183" s="456"/>
      <c r="L183" s="456"/>
    </row>
    <row r="184" spans="2:12" ht="15">
      <c r="B184" s="439"/>
      <c r="C184" s="439"/>
      <c r="D184" s="440"/>
      <c r="E184" s="440"/>
      <c r="F184" s="490"/>
      <c r="G184" s="2"/>
      <c r="H184" s="456"/>
      <c r="I184" s="456"/>
      <c r="J184" s="456"/>
      <c r="K184" s="456"/>
      <c r="L184" s="456"/>
    </row>
    <row r="186" ht="20.25">
      <c r="S186" s="270" t="s">
        <v>64</v>
      </c>
    </row>
  </sheetData>
  <sheetProtection/>
  <mergeCells count="80">
    <mergeCell ref="D183:E183"/>
    <mergeCell ref="D181:E181"/>
    <mergeCell ref="A4:S4"/>
    <mergeCell ref="A6:A8"/>
    <mergeCell ref="B6:B8"/>
    <mergeCell ref="E6:F6"/>
    <mergeCell ref="G6:I6"/>
    <mergeCell ref="J6:L6"/>
    <mergeCell ref="M6:O6"/>
    <mergeCell ref="P6:R6"/>
    <mergeCell ref="S6:S8"/>
    <mergeCell ref="E7:F7"/>
    <mergeCell ref="G7:I7"/>
    <mergeCell ref="J7:L7"/>
    <mergeCell ref="M7:O7"/>
    <mergeCell ref="A40:A42"/>
    <mergeCell ref="B40:B42"/>
    <mergeCell ref="E40:F40"/>
    <mergeCell ref="G40:I40"/>
    <mergeCell ref="J40:L40"/>
    <mergeCell ref="M40:O40"/>
    <mergeCell ref="P40:R40"/>
    <mergeCell ref="S40:S42"/>
    <mergeCell ref="E41:F41"/>
    <mergeCell ref="G41:I41"/>
    <mergeCell ref="J41:L41"/>
    <mergeCell ref="M41:O41"/>
    <mergeCell ref="A78:A80"/>
    <mergeCell ref="B78:B80"/>
    <mergeCell ref="E78:F78"/>
    <mergeCell ref="G78:I78"/>
    <mergeCell ref="J78:L78"/>
    <mergeCell ref="M78:O78"/>
    <mergeCell ref="P78:R78"/>
    <mergeCell ref="S78:S80"/>
    <mergeCell ref="E79:F79"/>
    <mergeCell ref="G79:I79"/>
    <mergeCell ref="J79:L79"/>
    <mergeCell ref="M79:O79"/>
    <mergeCell ref="A116:A118"/>
    <mergeCell ref="B116:B118"/>
    <mergeCell ref="E116:F116"/>
    <mergeCell ref="G116:I116"/>
    <mergeCell ref="J116:L116"/>
    <mergeCell ref="M116:O116"/>
    <mergeCell ref="P116:R116"/>
    <mergeCell ref="S116:S118"/>
    <mergeCell ref="E117:F117"/>
    <mergeCell ref="G117:I117"/>
    <mergeCell ref="J117:L117"/>
    <mergeCell ref="M117:O117"/>
    <mergeCell ref="A154:A156"/>
    <mergeCell ref="B154:B156"/>
    <mergeCell ref="E154:F154"/>
    <mergeCell ref="G154:I154"/>
    <mergeCell ref="J154:L154"/>
    <mergeCell ref="M154:O154"/>
    <mergeCell ref="P154:R154"/>
    <mergeCell ref="S154:S156"/>
    <mergeCell ref="E155:F155"/>
    <mergeCell ref="G155:I155"/>
    <mergeCell ref="J155:L155"/>
    <mergeCell ref="M155:O155"/>
    <mergeCell ref="B183:C183"/>
    <mergeCell ref="D177:E177"/>
    <mergeCell ref="D178:E178"/>
    <mergeCell ref="D179:E179"/>
    <mergeCell ref="F177:G177"/>
    <mergeCell ref="F178:G178"/>
    <mergeCell ref="F179:G179"/>
    <mergeCell ref="F181:G181"/>
    <mergeCell ref="F182:G182"/>
    <mergeCell ref="F183:G183"/>
    <mergeCell ref="S162:S165"/>
    <mergeCell ref="B177:C177"/>
    <mergeCell ref="B178:C178"/>
    <mergeCell ref="B179:C179"/>
    <mergeCell ref="B181:C181"/>
    <mergeCell ref="B182:C182"/>
    <mergeCell ref="D182:E182"/>
  </mergeCells>
  <printOptions/>
  <pageMargins left="0.2755905511811024" right="0.07874015748031496" top="0.35433070866141736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Phat1</dc:creator>
  <cp:keywords/>
  <dc:description/>
  <cp:lastModifiedBy>HP</cp:lastModifiedBy>
  <cp:lastPrinted>2018-04-02T04:20:22Z</cp:lastPrinted>
  <dcterms:created xsi:type="dcterms:W3CDTF">2008-07-03T12:32:53Z</dcterms:created>
  <dcterms:modified xsi:type="dcterms:W3CDTF">2018-06-29T02:31:00Z</dcterms:modified>
  <cp:category/>
  <cp:version/>
  <cp:contentType/>
  <cp:contentStatus/>
</cp:coreProperties>
</file>